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activeTab="0"/>
  </bookViews>
  <sheets>
    <sheet name="Баланс" sheetId="1" r:id="rId1"/>
    <sheet name="ОПУ" sheetId="2" r:id="rId2"/>
    <sheet name="норматив" sheetId="3" r:id="rId3"/>
  </sheets>
  <definedNames>
    <definedName name="_xlnm.Print_Area" localSheetId="0">'Баланс'!$A$1:$DE$96</definedName>
    <definedName name="_xlnm.Print_Area" localSheetId="1">'ОПУ'!$A$1:$DE$60</definedName>
  </definedNames>
  <calcPr fullCalcOnLoad="1"/>
</workbook>
</file>

<file path=xl/sharedStrings.xml><?xml version="1.0" encoding="utf-8"?>
<sst xmlns="http://schemas.openxmlformats.org/spreadsheetml/2006/main" count="334" uniqueCount="224">
  <si>
    <t>Банковская отчетность</t>
  </si>
  <si>
    <t>БИК</t>
  </si>
  <si>
    <t>регистрационный номер (/порядковый номер)</t>
  </si>
  <si>
    <t>основной государственный регистрационный номер</t>
  </si>
  <si>
    <t>Код территории по ОКАТО</t>
  </si>
  <si>
    <t>по ОКПО</t>
  </si>
  <si>
    <t>Код кредитной организации (филиала)</t>
  </si>
  <si>
    <t>"</t>
  </si>
  <si>
    <t>г.</t>
  </si>
  <si>
    <t>Почтовый адрес</t>
  </si>
  <si>
    <t>Номер п/п</t>
  </si>
  <si>
    <t>М.П.</t>
  </si>
  <si>
    <t>Исполнитель</t>
  </si>
  <si>
    <t>Телефон:</t>
  </si>
  <si>
    <t>(тыс. руб.)</t>
  </si>
  <si>
    <t>Квартальная/Годовая</t>
  </si>
  <si>
    <t>Средства акционеров (участников)</t>
  </si>
  <si>
    <t>Эмиссионный доход</t>
  </si>
  <si>
    <t>I</t>
  </si>
  <si>
    <t>Переоценка основных средств</t>
  </si>
  <si>
    <t>II</t>
  </si>
  <si>
    <t>III</t>
  </si>
  <si>
    <t>IV</t>
  </si>
  <si>
    <t>БУХГАЛТЕРСКИЙ БАЛАНС</t>
  </si>
  <si>
    <t>(публикуемая форма)</t>
  </si>
  <si>
    <t>на "</t>
  </si>
  <si>
    <t>Кредитной организации</t>
  </si>
  <si>
    <t>(фирменное (полное официальное) и сокращенное наименование)</t>
  </si>
  <si>
    <t>Код формы 0409806</t>
  </si>
  <si>
    <t>Наименование статьи</t>
  </si>
  <si>
    <t>АКТИВЫ</t>
  </si>
  <si>
    <t>Денежные средства</t>
  </si>
  <si>
    <t>Средства кредитных организаций в Центральном банке Российской Федерации</t>
  </si>
  <si>
    <t>2.1</t>
  </si>
  <si>
    <t>Обязательные резервы</t>
  </si>
  <si>
    <t>3</t>
  </si>
  <si>
    <t>Средства в кредитных организациях</t>
  </si>
  <si>
    <t>4</t>
  </si>
  <si>
    <t>Чистые вложения в торговые ценные бумаги</t>
  </si>
  <si>
    <t>5</t>
  </si>
  <si>
    <t>Чистая ссудная задолженность</t>
  </si>
  <si>
    <t>6</t>
  </si>
  <si>
    <t>Чистые вложения в инвестиционные ценные бумаги, удерживаемые до погашения</t>
  </si>
  <si>
    <t>7</t>
  </si>
  <si>
    <t>Чистые вложения в ценные бумаги, имеющиеся в наличии для продажи</t>
  </si>
  <si>
    <t>8</t>
  </si>
  <si>
    <t>Основные средства, нематериальные активы и материальные запасы</t>
  </si>
  <si>
    <t>9</t>
  </si>
  <si>
    <t>Требования по получению процентов</t>
  </si>
  <si>
    <t>10</t>
  </si>
  <si>
    <t>Прочие активы</t>
  </si>
  <si>
    <t>11</t>
  </si>
  <si>
    <t>Всего активов</t>
  </si>
  <si>
    <t>ПАССИВЫ</t>
  </si>
  <si>
    <t>12</t>
  </si>
  <si>
    <t>Кредиты Центрального банка Российской Федерации</t>
  </si>
  <si>
    <t>13</t>
  </si>
  <si>
    <t>Средства кредитных организаций</t>
  </si>
  <si>
    <t>14</t>
  </si>
  <si>
    <t>Средства клиентов (некредитных организаций)</t>
  </si>
  <si>
    <t>14.1</t>
  </si>
  <si>
    <t>Вклады физических лиц</t>
  </si>
  <si>
    <t>15</t>
  </si>
  <si>
    <t>Выпущенные долговые обязательства</t>
  </si>
  <si>
    <t>16</t>
  </si>
  <si>
    <t>Обязательства по уплате процентов</t>
  </si>
  <si>
    <t>17</t>
  </si>
  <si>
    <t>Прочие обязательства</t>
  </si>
  <si>
    <t>18</t>
  </si>
  <si>
    <t>Резервы на возможные потери по условным обязательствам кредитного характера, прочим возможным потерям и по операциям с резидентами офшорных зон</t>
  </si>
  <si>
    <t>19</t>
  </si>
  <si>
    <t>Всего обязательств</t>
  </si>
  <si>
    <t>ИСТОЧНИКИ СОБСТВЕННЫХ СРЕДСТВ</t>
  </si>
  <si>
    <t>20</t>
  </si>
  <si>
    <t>20.1</t>
  </si>
  <si>
    <t>Зарегистрированные обыкновенные акции и доли</t>
  </si>
  <si>
    <t>20.2</t>
  </si>
  <si>
    <t>Зарегистрированные привилегированные акции</t>
  </si>
  <si>
    <t>20.3</t>
  </si>
  <si>
    <t>Незарегистрированный уставный капитал неакционерных кредитных организаций</t>
  </si>
  <si>
    <t>21</t>
  </si>
  <si>
    <t>Собственные акции, выкупленные у акционеров</t>
  </si>
  <si>
    <t>22</t>
  </si>
  <si>
    <t>23</t>
  </si>
  <si>
    <t>24</t>
  </si>
  <si>
    <t>Расходы будущих периодов и предстоящие выплаты, влияющие на собственные средства (капитал)</t>
  </si>
  <si>
    <t>25</t>
  </si>
  <si>
    <t>Фонды и неиспользованная прибыль прошлых лет в распоряжении кредитной организации (непогашенные убытки прошлых лет)</t>
  </si>
  <si>
    <t>26</t>
  </si>
  <si>
    <t>27</t>
  </si>
  <si>
    <t>Всего источников собственных средств</t>
  </si>
  <si>
    <t>28</t>
  </si>
  <si>
    <t>Всего пассивов</t>
  </si>
  <si>
    <t>Данные на отчетную дату</t>
  </si>
  <si>
    <t>ВНЕБАЛАНСОВЫЕ ОБЯЗАТЕЛЬСТВА</t>
  </si>
  <si>
    <t>29</t>
  </si>
  <si>
    <t>Безотзывные обязательства кредитной организации</t>
  </si>
  <si>
    <t>Гарантии, выданные кредитной организацией</t>
  </si>
  <si>
    <t>30</t>
  </si>
  <si>
    <t>V</t>
  </si>
  <si>
    <t>СЧЕТА ДОВЕРИТЕЛЬНОГО УПРАВЛЕНИЯ</t>
  </si>
  <si>
    <t>АКТИВНЫЕ СЧЕТА</t>
  </si>
  <si>
    <t>1</t>
  </si>
  <si>
    <t>Касса</t>
  </si>
  <si>
    <t>2</t>
  </si>
  <si>
    <t>Ценные бумаги в управлении</t>
  </si>
  <si>
    <t>Драгоценные металлы</t>
  </si>
  <si>
    <t>Кредиты предоставленные</t>
  </si>
  <si>
    <t>Средства, использованные на другие цели</t>
  </si>
  <si>
    <t>Расчеты по доверительному управлению</t>
  </si>
  <si>
    <t>Текущие счета</t>
  </si>
  <si>
    <t>Расходы по доверительному управлению</t>
  </si>
  <si>
    <t>Убыток по доверительному управлению</t>
  </si>
  <si>
    <t>ПАССИВНЫЕ СЧЕТА</t>
  </si>
  <si>
    <t>Капитал в управлении</t>
  </si>
  <si>
    <t>Полученный накопленный процентный (купонный) доход по процентным (купонным) долговым обязательствам</t>
  </si>
  <si>
    <t>Доходы от доверительного управления</t>
  </si>
  <si>
    <t>Прибыль по доверительному управлению</t>
  </si>
  <si>
    <t>Уплаченный накопленный процентный (купонный) доход по процентным (купонным) долговым обязательствам</t>
  </si>
  <si>
    <t>Прибыль (убыток) за отчетный период</t>
  </si>
  <si>
    <t>Данные на соответствующую отчетную дату прошлого года</t>
  </si>
  <si>
    <t>ОТЧЕТ О ПРИБЫЛЯХ И УБЫТКАХ</t>
  </si>
  <si>
    <t>за</t>
  </si>
  <si>
    <t>Наименование кредитной организации</t>
  </si>
  <si>
    <t>Код формы 0409807</t>
  </si>
  <si>
    <t>Данные за отчетный период</t>
  </si>
  <si>
    <t>Данные за соответствующий период прошлого года</t>
  </si>
  <si>
    <t>Проценты полученные и аналогичные доходы от:</t>
  </si>
  <si>
    <t>Размещения средств в кредитных организациях</t>
  </si>
  <si>
    <t>Ссуд, предоставленных клиентам (некредитным организациям)</t>
  </si>
  <si>
    <t>Оказание услуг по финансовой аренде (лизингу)</t>
  </si>
  <si>
    <t>Ценных бумаг с фиксированным доходом</t>
  </si>
  <si>
    <t>Других источников</t>
  </si>
  <si>
    <t>Всего процентов полученных и аналогичных доходов</t>
  </si>
  <si>
    <t>Проценты уплаченные и аналогичные расходы по:</t>
  </si>
  <si>
    <t>Привлеченным средствам кредитных организаций</t>
  </si>
  <si>
    <t>Привлеченным средствам клиентов (некредитных организаций)</t>
  </si>
  <si>
    <t>Выпущенным долговым обязательствам</t>
  </si>
  <si>
    <t>Всего процентов уплаченных и аналогичных расходов</t>
  </si>
  <si>
    <t>Чистые процентные и аналогичные доходы</t>
  </si>
  <si>
    <t>Чистые доходы от операций с ценными бумагами</t>
  </si>
  <si>
    <t>Чистые доходы от операций с иностранной валютой</t>
  </si>
  <si>
    <t>Чистые доходы от операций с драгоценными металлами и прочими финансовыми инструментами</t>
  </si>
  <si>
    <t>Чистые доходы от переоценки иностранной валюты</t>
  </si>
  <si>
    <t>Комиссионные доходы</t>
  </si>
  <si>
    <t>Комиссионные расходы</t>
  </si>
  <si>
    <t>Чистые доходы от разовых операций</t>
  </si>
  <si>
    <t>Прочие чистые операционные доходы</t>
  </si>
  <si>
    <t>Административно-управленческие расходы</t>
  </si>
  <si>
    <t>Резервы на возможные потери</t>
  </si>
  <si>
    <t>Прибыль до налогообложения</t>
  </si>
  <si>
    <t>Начисленные налоги (включая налог на прибыль)</t>
  </si>
  <si>
    <t>ОТЧЕТ ОБ УРОВНЕ ДОСТАТОЧНОСТИ КАПИТАЛА, ВЕЛИЧИНЕ РЕЗЕРВОВ</t>
  </si>
  <si>
    <t>НА ПОКРЫТИЕ СОМНИТЕЛЬНЫХ ССУД И ИНЫХ АКТИВОВ</t>
  </si>
  <si>
    <t>Код формы 0409808</t>
  </si>
  <si>
    <t>Наименование показателя</t>
  </si>
  <si>
    <t>Собственные средства (капитал), тыс. руб.</t>
  </si>
  <si>
    <t>Фактическое значение достаточности собственных средств (капитала), процент</t>
  </si>
  <si>
    <t>Нормативное значение достаточности собственных средств (капитала), процент</t>
  </si>
  <si>
    <t>Расчетный резерв на возможные потери по ссудам, ссудной и приравненной к ней задолженности, тыс. руб.</t>
  </si>
  <si>
    <t>Фактически сформированный резерв на возможные потери по ссудам, ссудной и приравненной к ней задолженности, тыс. руб.</t>
  </si>
  <si>
    <t>Расчетный резерв на возможные потери, тыс. руб.</t>
  </si>
  <si>
    <t>Фактически сформированный резерв на возможные потери, тыс. руб.</t>
  </si>
  <si>
    <t>01</t>
  </si>
  <si>
    <t>044552288</t>
  </si>
  <si>
    <t>2593</t>
  </si>
  <si>
    <t>1025000004787</t>
  </si>
  <si>
    <t>17226837</t>
  </si>
  <si>
    <t>46254501000</t>
  </si>
  <si>
    <t>Коммерческий Банк "Альба Альянс" (Общество с ограниченной ответственностью)</t>
  </si>
  <si>
    <t>ООО КБ "Альба Альянс"</t>
  </si>
  <si>
    <t>141900, Россия, Московская область, г.Талдом, ул.Калязинская, д.41</t>
  </si>
  <si>
    <t>Президент ООО КБ "Альба Альянс"</t>
  </si>
  <si>
    <t>Якимов А.Н.</t>
  </si>
  <si>
    <t>Главный бухгалтер ООО КБ "Альба Альянс"</t>
  </si>
  <si>
    <t>Анохина О.И.</t>
  </si>
  <si>
    <t>252-00-00</t>
  </si>
  <si>
    <t>Королева М.С.</t>
  </si>
  <si>
    <t>Операции, подлежащие отражению по статье 6 "Чистые вложения в инвестиционные ценные бумаги, удерживаемые до погашения" раздела I "Активы", по статье 12 "Кредиты Центрального банка Российской Федерации" раздела II "Пассивы", по статье 20.2 "Зарегистрированные привилегированные акции" раздела III "Источники собственных средств", по статье 20.3 "Незарегистрированный уставный капитал неакционерных кредитных организаций" раздела III "Источники собственных средств", по статье 21 "Собственные акции, выкупленные у акционеров" раздела III "Источники собственных средств", по статье 22 "Эмиссионный доход" раздела III "Источники собственных средств", не осуществлялись.</t>
  </si>
  <si>
    <t>141900, Россия, г.Талдом, Московская область, ул.Калязинская, д.41</t>
  </si>
  <si>
    <t>на</t>
  </si>
  <si>
    <t>" 01"</t>
  </si>
  <si>
    <t>Коммерческий Банк "Альба Альянс" (Общество с ограниченной ответственностю)</t>
  </si>
  <si>
    <t>2007</t>
  </si>
  <si>
    <t>Операции, подлежащие отражению по статье 1 "Касса" раздела V "Счета доверительного управления", по статье 3 "Драгоценные металлы" раздела V "Счета доверительного управления", по статье 4 "Кредиты предоставленные" раздела V "Счета доверительного управления", по статье 5 "Средства, использованные на другие цели" раздела V "Счета доверительного управления", по статье 7 "Уплаченный накопленный процентный (купонный) доход по процентным (купонным) долговым обязательствам" раздела V "Счета доверительного управления", по статье 13 "Полученный накопленный процентный (купонный) доход по процентным (купонным) долговым обязательствам" раздела V "Счета доверительного управления", не осуществлялись.</t>
  </si>
  <si>
    <t>Операции, подлежащие отражению по статье 3 "Оказание услуг по финансовой аренде (лизингу)" раздела "Проценты полученные и аналогичные доходы от",  по статье 5 "Других источников" раздела "Проценты полученные и аналогичные доходы от", не осуществлялись.</t>
  </si>
  <si>
    <t>Операции, подлежащие отражению по статье 6 "Расчеты по доверительному управлению" раздела V "Счета доверительного управления", по статье 9 "Расходы по доверительному управлению" раздела V "Счета доверительного управления",  по статье 12 "Расчеты по доверительному управлению" раздела V "Счета доверительного управления" , по статье 14 "Доходы от доверительного управления" раздела V "Счета доверительного управления", в течение отчетного периода осуществлялись, но на конец отчетного периода остатки по ним отсутствуют.</t>
  </si>
  <si>
    <t>января</t>
  </si>
  <si>
    <t>2008</t>
  </si>
  <si>
    <t>31 декабря 2007</t>
  </si>
  <si>
    <t>апреля</t>
  </si>
  <si>
    <t>Наименование аудиторской организации                                                                                    (фамилия, имя, отчество индивидуального аудитора)</t>
  </si>
  <si>
    <t>ООО "Внешаудит консалтинг"</t>
  </si>
  <si>
    <t>Номер лицензии</t>
  </si>
  <si>
    <t>Е 001118</t>
  </si>
  <si>
    <t>Номер приказа о выдаче лицензии</t>
  </si>
  <si>
    <t>Дата выдачи лицензии</t>
  </si>
  <si>
    <t>Дата начала действия лицензии</t>
  </si>
  <si>
    <t>Дата окончания действия лицензии</t>
  </si>
  <si>
    <t>Наименование органа, выдавшего лицензию</t>
  </si>
  <si>
    <t>Министерство финансов Российской Федерации</t>
  </si>
  <si>
    <t>Фамилия, имя, отчество руководителя</t>
  </si>
  <si>
    <t>Трохова Ольга Васильевна</t>
  </si>
  <si>
    <t>Является /не является членом аккредитованного аудиторского объединения</t>
  </si>
  <si>
    <t>1 - Является членом аккредитованного аудиторского объединения</t>
  </si>
  <si>
    <t>2 - Не является членом аккредитованного аудиторского объединения</t>
  </si>
  <si>
    <t>Номер свидетельства о государственной регистрации</t>
  </si>
  <si>
    <t>Дата выдачи свидетельства о государственной регистрации</t>
  </si>
  <si>
    <t>Данные лица, проводившего аудит (возглавлявшего проверку):</t>
  </si>
  <si>
    <t>фамилия, имя, отчество лица, проводившего аудит</t>
  </si>
  <si>
    <t>должность лица, проводившего аудит</t>
  </si>
  <si>
    <t>аудитор</t>
  </si>
  <si>
    <t>номер квалификационного аттестата лица, проводившего аудит</t>
  </si>
  <si>
    <t>дата выдачи квалификационного аттестата лица, проводившего аудит</t>
  </si>
  <si>
    <t>дата окончания действия квалификационного аттестата лица, проводившего аудит</t>
  </si>
  <si>
    <t>без ограничения срока действия</t>
  </si>
  <si>
    <t>документ, подтверждающий полномочия лица, проводившего аудит (название, номер, дата)</t>
  </si>
  <si>
    <t>___________________________                                                                                                                                 (подпись)</t>
  </si>
  <si>
    <t>По мнению аудиторской организации ООО "Внешаудит консалтинг", бухгалтерский баланс, отчет о прибылях и убытках, информация об уровне достаточности капитала, величине резервов на покрытие сомнительных ссуд  и иных активов отражают достоверно во всех существенных отношениях финансовое положение кредитной организации ООО КБ "Альба Альянс" по состоянию на 1 января 2008 года.</t>
  </si>
  <si>
    <t>По нашему мнению, финансовая (бухгалтерская) отчетность кредитной организации ООО КБ "Альба Альянс" отражает достоверно во всех существенных отношениях финансовое положение на 31 декабря 2007 года и результаты финансово-хозяйственной деятельности за период с 1 января по 31 декабря 2007 года включительно в соответствии с требованиями законодаетльства Российской Федерации в части подготовки финансовой (бухгалтерской) отчетности.</t>
  </si>
  <si>
    <t>Нилиповская Валентина Семеновна</t>
  </si>
  <si>
    <t>К 026592</t>
  </si>
  <si>
    <t>Приказ № 1 от 14.01.2008 г.</t>
  </si>
  <si>
    <t>" 18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</si>
</sst>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1">
    <font>
      <sz val="10"/>
      <name val="Arial Cyr"/>
      <family val="0"/>
    </font>
    <font>
      <sz val="10"/>
      <name val="Times New Roman"/>
      <family val="1"/>
    </font>
    <font>
      <sz val="8"/>
      <name val="Times New Roman"/>
      <family val="1"/>
    </font>
    <font>
      <b/>
      <sz val="11"/>
      <name val="Times New Roman"/>
      <family val="1"/>
    </font>
    <font>
      <b/>
      <sz val="12"/>
      <name val="Times New Roman"/>
      <family val="1"/>
    </font>
    <font>
      <sz val="9.5"/>
      <name val="Times New Roman"/>
      <family val="1"/>
    </font>
    <font>
      <b/>
      <sz val="9.5"/>
      <name val="Times New Roman"/>
      <family val="1"/>
    </font>
    <font>
      <b/>
      <sz val="8"/>
      <name val="Times New Roman"/>
      <family val="1"/>
    </font>
    <font>
      <sz val="9"/>
      <name val="Times New Roman Cyr"/>
      <family val="1"/>
    </font>
    <font>
      <sz val="9"/>
      <name val="Times New Roman"/>
      <family val="1"/>
    </font>
    <font>
      <b/>
      <sz val="9"/>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vertical="top"/>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Fill="1" applyBorder="1" applyAlignment="1">
      <alignment horizontal="center"/>
    </xf>
    <xf numFmtId="0" fontId="5" fillId="0" borderId="0" xfId="0" applyFont="1" applyAlignment="1">
      <alignment horizontal="right"/>
    </xf>
    <xf numFmtId="0" fontId="5" fillId="0" borderId="1" xfId="0" applyFont="1" applyBorder="1" applyAlignment="1">
      <alignment/>
    </xf>
    <xf numFmtId="0" fontId="5" fillId="0" borderId="0" xfId="0" applyFont="1" applyBorder="1" applyAlignment="1">
      <alignment horizontal="center"/>
    </xf>
    <xf numFmtId="0" fontId="5" fillId="0" borderId="1" xfId="0" applyFont="1" applyFill="1" applyBorder="1" applyAlignment="1">
      <alignment horizontal="center"/>
    </xf>
    <xf numFmtId="0" fontId="5" fillId="0" borderId="0" xfId="0" applyFont="1" applyAlignment="1">
      <alignment horizontal="center"/>
    </xf>
    <xf numFmtId="0" fontId="5" fillId="0" borderId="0"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right"/>
    </xf>
    <xf numFmtId="0" fontId="6" fillId="0" borderId="1" xfId="0" applyFont="1" applyBorder="1" applyAlignment="1">
      <alignment horizontal="left"/>
    </xf>
    <xf numFmtId="0" fontId="5" fillId="0" borderId="0" xfId="0" applyFont="1" applyAlignment="1">
      <alignment horizontal="left"/>
    </xf>
    <xf numFmtId="0" fontId="5" fillId="0" borderId="1" xfId="0" applyFont="1" applyBorder="1" applyAlignment="1">
      <alignment horizontal="center"/>
    </xf>
    <xf numFmtId="0" fontId="5" fillId="0" borderId="1" xfId="0" applyFont="1" applyBorder="1" applyAlignment="1">
      <alignment horizontal="right"/>
    </xf>
    <xf numFmtId="0" fontId="5" fillId="0" borderId="1" xfId="0" applyFont="1" applyBorder="1" applyAlignment="1">
      <alignment horizontal="left"/>
    </xf>
    <xf numFmtId="0" fontId="5" fillId="0" borderId="1" xfId="0" applyFont="1" applyBorder="1" applyAlignment="1">
      <alignment/>
    </xf>
    <xf numFmtId="0" fontId="5" fillId="0" borderId="0" xfId="0" applyFont="1" applyBorder="1" applyAlignment="1">
      <alignment horizontal="left"/>
    </xf>
    <xf numFmtId="49" fontId="5" fillId="0" borderId="0" xfId="0" applyNumberFormat="1" applyFont="1" applyFill="1" applyBorder="1" applyAlignment="1">
      <alignment horizontal="left"/>
    </xf>
    <xf numFmtId="0" fontId="5" fillId="0" borderId="0" xfId="0" applyFont="1" applyFill="1" applyBorder="1" applyAlignment="1">
      <alignment horizontal="left"/>
    </xf>
    <xf numFmtId="3" fontId="2" fillId="0" borderId="1" xfId="0" applyNumberFormat="1" applyFont="1" applyFill="1" applyBorder="1" applyAlignment="1">
      <alignment horizontal="center"/>
    </xf>
    <xf numFmtId="3" fontId="2" fillId="0" borderId="0" xfId="0" applyNumberFormat="1" applyFont="1" applyFill="1" applyBorder="1" applyAlignment="1">
      <alignment horizontal="center"/>
    </xf>
    <xf numFmtId="0" fontId="9" fillId="0" borderId="0" xfId="0" applyFont="1" applyAlignment="1">
      <alignment/>
    </xf>
    <xf numFmtId="0" fontId="5" fillId="0" borderId="0" xfId="0" applyFont="1" applyBorder="1" applyAlignment="1">
      <alignment horizontal="right"/>
    </xf>
    <xf numFmtId="0" fontId="1"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center" vertical="top" wrapText="1"/>
    </xf>
    <xf numFmtId="0" fontId="9" fillId="0" borderId="2" xfId="0" applyFont="1" applyBorder="1" applyAlignment="1">
      <alignment horizontal="center" vertical="top"/>
    </xf>
    <xf numFmtId="0" fontId="5" fillId="0" borderId="0" xfId="0" applyNumberFormat="1" applyFont="1" applyFill="1" applyBorder="1" applyAlignment="1">
      <alignment horizontal="left"/>
    </xf>
    <xf numFmtId="0" fontId="3" fillId="0" borderId="0" xfId="0" applyFont="1" applyAlignment="1">
      <alignment/>
    </xf>
    <xf numFmtId="0" fontId="3" fillId="0" borderId="1" xfId="0" applyFont="1" applyBorder="1" applyAlignment="1">
      <alignment/>
    </xf>
    <xf numFmtId="0" fontId="3" fillId="0" borderId="1" xfId="0" applyFont="1" applyBorder="1" applyAlignment="1">
      <alignment horizontal="left"/>
    </xf>
    <xf numFmtId="0" fontId="3" fillId="0" borderId="1" xfId="0" applyFont="1" applyBorder="1" applyAlignment="1">
      <alignment horizontal="right"/>
    </xf>
    <xf numFmtId="0" fontId="1" fillId="0" borderId="0" xfId="0" applyFont="1" applyBorder="1" applyAlignment="1">
      <alignment vertical="top" wrapText="1"/>
    </xf>
    <xf numFmtId="0" fontId="2" fillId="0" borderId="2" xfId="0"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right"/>
    </xf>
    <xf numFmtId="0" fontId="1" fillId="0" borderId="0" xfId="0" applyFont="1" applyFill="1" applyAlignment="1">
      <alignment/>
    </xf>
    <xf numFmtId="0" fontId="2" fillId="0" borderId="2" xfId="0" applyFont="1" applyFill="1" applyBorder="1" applyAlignment="1">
      <alignment horizontal="center" vertical="top"/>
    </xf>
    <xf numFmtId="0" fontId="2" fillId="0" borderId="0" xfId="0" applyFont="1" applyFill="1" applyAlignment="1">
      <alignment vertical="top"/>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right"/>
    </xf>
    <xf numFmtId="0" fontId="5" fillId="0" borderId="1" xfId="0" applyFont="1" applyFill="1" applyBorder="1" applyAlignment="1">
      <alignment/>
    </xf>
    <xf numFmtId="0" fontId="7" fillId="0" borderId="2" xfId="0" applyFont="1" applyFill="1" applyBorder="1" applyAlignment="1">
      <alignment horizontal="center"/>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xf>
    <xf numFmtId="49"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8" fillId="0" borderId="0" xfId="0" applyFont="1" applyFill="1" applyAlignment="1">
      <alignment horizontal="left" vertical="center" wrapText="1"/>
    </xf>
    <xf numFmtId="0" fontId="1" fillId="0" borderId="0" xfId="0" applyFont="1" applyFill="1" applyAlignment="1">
      <alignment horizontal="left"/>
    </xf>
    <xf numFmtId="0" fontId="6" fillId="0" borderId="1" xfId="0" applyFont="1" applyFill="1" applyBorder="1" applyAlignment="1">
      <alignment horizontal="right"/>
    </xf>
    <xf numFmtId="0" fontId="6" fillId="0" borderId="1" xfId="0" applyFont="1" applyFill="1" applyBorder="1" applyAlignment="1">
      <alignment horizontal="left"/>
    </xf>
    <xf numFmtId="0" fontId="5" fillId="0" borderId="0" xfId="0" applyFont="1" applyFill="1" applyAlignment="1">
      <alignment horizontal="left"/>
    </xf>
    <xf numFmtId="0" fontId="5" fillId="0" borderId="1" xfId="0" applyFont="1" applyFill="1" applyBorder="1" applyAlignment="1">
      <alignment horizontal="right"/>
    </xf>
    <xf numFmtId="0" fontId="5" fillId="0" borderId="1" xfId="0" applyFont="1" applyFill="1" applyBorder="1" applyAlignment="1">
      <alignment horizontal="left"/>
    </xf>
    <xf numFmtId="0" fontId="5" fillId="0" borderId="1" xfId="0" applyFont="1" applyFill="1" applyBorder="1" applyAlignment="1">
      <alignment/>
    </xf>
    <xf numFmtId="0" fontId="5" fillId="0" borderId="0" xfId="0" applyFont="1" applyFill="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0" fontId="5" fillId="0" borderId="0" xfId="0" applyFont="1" applyFill="1" applyBorder="1" applyAlignment="1">
      <alignment horizontal="right"/>
    </xf>
    <xf numFmtId="0" fontId="5" fillId="0" borderId="0" xfId="0" applyFont="1" applyFill="1" applyBorder="1" applyAlignment="1">
      <alignment/>
    </xf>
    <xf numFmtId="0" fontId="1" fillId="0" borderId="0" xfId="0" applyFont="1" applyFill="1" applyBorder="1" applyAlignment="1">
      <alignment/>
    </xf>
    <xf numFmtId="3" fontId="2" fillId="0"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2" fillId="0" borderId="4" xfId="0" applyNumberFormat="1" applyFont="1" applyFill="1" applyBorder="1" applyAlignment="1">
      <alignment horizontal="center"/>
    </xf>
    <xf numFmtId="3" fontId="2" fillId="0" borderId="5" xfId="0" applyNumberFormat="1" applyFont="1" applyFill="1" applyBorder="1" applyAlignment="1">
      <alignment horizontal="center"/>
    </xf>
    <xf numFmtId="0" fontId="6" fillId="0" borderId="1" xfId="0" applyFont="1" applyFill="1" applyBorder="1" applyAlignment="1">
      <alignment horizontal="center"/>
    </xf>
    <xf numFmtId="0" fontId="6" fillId="0" borderId="4"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top" wrapText="1"/>
    </xf>
    <xf numFmtId="49" fontId="5" fillId="0" borderId="0" xfId="0" applyNumberFormat="1" applyFont="1" applyFill="1" applyBorder="1" applyAlignment="1">
      <alignment horizontal="left"/>
    </xf>
    <xf numFmtId="0" fontId="5" fillId="0" borderId="1" xfId="0" applyFont="1" applyFill="1" applyBorder="1" applyAlignment="1">
      <alignment horizontal="center"/>
    </xf>
    <xf numFmtId="0" fontId="5" fillId="0" borderId="0" xfId="0" applyFont="1" applyFill="1" applyBorder="1" applyAlignment="1">
      <alignment horizontal="center"/>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4" xfId="0" applyFont="1" applyFill="1" applyBorder="1" applyAlignment="1">
      <alignment horizontal="center"/>
    </xf>
    <xf numFmtId="0" fontId="7" fillId="0" borderId="5" xfId="0" applyFont="1" applyFill="1" applyBorder="1" applyAlignment="1">
      <alignment horizontal="center"/>
    </xf>
    <xf numFmtId="0" fontId="2" fillId="0" borderId="4" xfId="0" applyFont="1" applyFill="1" applyBorder="1" applyAlignment="1">
      <alignment horizontal="left"/>
    </xf>
    <xf numFmtId="0" fontId="2" fillId="0" borderId="5" xfId="0" applyFont="1" applyFill="1" applyBorder="1" applyAlignment="1">
      <alignment horizontal="left"/>
    </xf>
    <xf numFmtId="0" fontId="2" fillId="0" borderId="4" xfId="0" applyFont="1" applyFill="1" applyBorder="1" applyAlignment="1">
      <alignment horizontal="left" vertical="top" wrapText="1"/>
    </xf>
    <xf numFmtId="49" fontId="6" fillId="0" borderId="1" xfId="0" applyNumberFormat="1" applyFont="1" applyFill="1" applyBorder="1" applyAlignment="1">
      <alignment horizontal="center"/>
    </xf>
    <xf numFmtId="49" fontId="2" fillId="0" borderId="2"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2"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3" fontId="7" fillId="0" borderId="3" xfId="0" applyNumberFormat="1" applyFont="1" applyFill="1" applyBorder="1" applyAlignment="1">
      <alignment horizontal="center"/>
    </xf>
    <xf numFmtId="3" fontId="7" fillId="0" borderId="2" xfId="0" applyNumberFormat="1" applyFont="1" applyFill="1" applyBorder="1" applyAlignment="1">
      <alignment horizontal="center"/>
    </xf>
    <xf numFmtId="3" fontId="7" fillId="0" borderId="4" xfId="0" applyNumberFormat="1" applyFont="1" applyFill="1" applyBorder="1" applyAlignment="1">
      <alignment horizontal="center"/>
    </xf>
    <xf numFmtId="3" fontId="7" fillId="0" borderId="5"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4" xfId="0" applyNumberFormat="1" applyFont="1" applyFill="1" applyBorder="1" applyAlignment="1">
      <alignment horizontal="center"/>
    </xf>
    <xf numFmtId="49"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49" fontId="1" fillId="0" borderId="3"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Alignment="1">
      <alignment horizontal="center"/>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7" fillId="0" borderId="3" xfId="0" applyFont="1" applyFill="1" applyBorder="1" applyAlignment="1">
      <alignment horizontal="center"/>
    </xf>
    <xf numFmtId="0" fontId="8" fillId="0" borderId="0" xfId="0" applyFont="1" applyFill="1" applyAlignment="1">
      <alignment horizontal="left" vertical="center" wrapText="1"/>
    </xf>
    <xf numFmtId="0" fontId="10" fillId="0" borderId="1" xfId="0" applyFont="1" applyFill="1" applyBorder="1" applyAlignment="1">
      <alignment horizontal="center"/>
    </xf>
    <xf numFmtId="0" fontId="10" fillId="0" borderId="1" xfId="0" applyFont="1" applyBorder="1" applyAlignment="1">
      <alignment horizontal="center"/>
    </xf>
    <xf numFmtId="0" fontId="5" fillId="0" borderId="1" xfId="0" applyFont="1" applyBorder="1" applyAlignment="1">
      <alignment horizontal="center"/>
    </xf>
    <xf numFmtId="3" fontId="9" fillId="0" borderId="2" xfId="0" applyNumberFormat="1" applyFont="1" applyFill="1" applyBorder="1" applyAlignment="1">
      <alignment horizontal="center"/>
    </xf>
    <xf numFmtId="3" fontId="9" fillId="0" borderId="4" xfId="0" applyNumberFormat="1" applyFont="1" applyFill="1" applyBorder="1" applyAlignment="1">
      <alignment horizontal="center"/>
    </xf>
    <xf numFmtId="3" fontId="9" fillId="0" borderId="5" xfId="0" applyNumberFormat="1" applyFont="1" applyFill="1" applyBorder="1" applyAlignment="1">
      <alignment horizontal="center"/>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10" fillId="0" borderId="3" xfId="0" applyFont="1" applyBorder="1" applyAlignment="1">
      <alignment horizontal="center"/>
    </xf>
    <xf numFmtId="164" fontId="9" fillId="0" borderId="2" xfId="0" applyNumberFormat="1" applyFont="1" applyFill="1" applyBorder="1" applyAlignment="1">
      <alignment horizontal="center"/>
    </xf>
    <xf numFmtId="164" fontId="9" fillId="0" borderId="4" xfId="0" applyNumberFormat="1" applyFont="1" applyFill="1" applyBorder="1" applyAlignment="1">
      <alignment horizontal="center"/>
    </xf>
    <xf numFmtId="164" fontId="9" fillId="0" borderId="5" xfId="0" applyNumberFormat="1" applyFont="1" applyFill="1" applyBorder="1" applyAlignment="1">
      <alignment horizontal="center"/>
    </xf>
    <xf numFmtId="49" fontId="9" fillId="0" borderId="2" xfId="0" applyNumberFormat="1" applyFont="1" applyBorder="1" applyAlignment="1">
      <alignment horizontal="center" vertical="top"/>
    </xf>
    <xf numFmtId="49" fontId="9" fillId="0" borderId="4" xfId="0" applyNumberFormat="1" applyFont="1" applyBorder="1" applyAlignment="1">
      <alignment horizontal="center" vertical="top"/>
    </xf>
    <xf numFmtId="49" fontId="9" fillId="0" borderId="5" xfId="0" applyNumberFormat="1" applyFont="1" applyBorder="1" applyAlignment="1">
      <alignment horizontal="center" vertical="top"/>
    </xf>
    <xf numFmtId="49" fontId="9" fillId="0" borderId="2" xfId="0" applyNumberFormat="1" applyFont="1" applyBorder="1" applyAlignment="1">
      <alignment horizontal="center"/>
    </xf>
    <xf numFmtId="49" fontId="9" fillId="0" borderId="4" xfId="0" applyNumberFormat="1" applyFont="1" applyBorder="1" applyAlignment="1">
      <alignment horizontal="center"/>
    </xf>
    <xf numFmtId="49" fontId="9" fillId="0" borderId="5" xfId="0" applyNumberFormat="1" applyFont="1" applyBorder="1" applyAlignment="1">
      <alignment horizontal="center"/>
    </xf>
    <xf numFmtId="0" fontId="9" fillId="0" borderId="4" xfId="0" applyFont="1" applyBorder="1" applyAlignment="1">
      <alignment horizontal="left"/>
    </xf>
    <xf numFmtId="0" fontId="9" fillId="0" borderId="5" xfId="0" applyFont="1" applyBorder="1" applyAlignment="1">
      <alignment horizontal="left"/>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49" fontId="9" fillId="0" borderId="2"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wrapText="1"/>
    </xf>
    <xf numFmtId="0" fontId="3" fillId="0" borderId="0" xfId="0" applyFont="1" applyAlignment="1">
      <alignment horizontal="center"/>
    </xf>
    <xf numFmtId="49" fontId="10" fillId="0" borderId="1" xfId="0" applyNumberFormat="1" applyFont="1" applyFill="1" applyBorder="1" applyAlignment="1">
      <alignment horizontal="center"/>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1" fillId="0" borderId="0" xfId="0" applyFont="1" applyBorder="1" applyAlignment="1">
      <alignment wrapText="1"/>
    </xf>
    <xf numFmtId="0" fontId="1" fillId="0" borderId="0" xfId="0" applyFont="1" applyBorder="1" applyAlignment="1">
      <alignment vertical="top" wrapText="1"/>
    </xf>
    <xf numFmtId="0" fontId="0" fillId="0" borderId="0" xfId="0" applyAlignment="1">
      <alignment/>
    </xf>
    <xf numFmtId="0" fontId="0" fillId="0" borderId="0" xfId="0" applyFont="1" applyAlignment="1">
      <alignment vertical="top" wrapText="1"/>
    </xf>
    <xf numFmtId="14" fontId="1"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Alignment="1">
      <alignment vertical="top" wrapText="1"/>
    </xf>
    <xf numFmtId="14" fontId="1" fillId="0" borderId="0" xfId="0" applyNumberFormat="1"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U95"/>
  <sheetViews>
    <sheetView tabSelected="1" zoomScale="130" zoomScaleNormal="130" zoomScaleSheetLayoutView="100" workbookViewId="0" topLeftCell="A1">
      <selection activeCell="AC95" sqref="AC95"/>
    </sheetView>
  </sheetViews>
  <sheetFormatPr defaultColWidth="9.00390625" defaultRowHeight="12.75"/>
  <cols>
    <col min="1" max="109" width="0.875" style="51" customWidth="1"/>
    <col min="110" max="110" width="3.25390625" style="51" customWidth="1"/>
    <col min="111" max="16384" width="0.875" style="51" customWidth="1"/>
  </cols>
  <sheetData>
    <row r="1" s="49" customFormat="1" ht="11.25">
      <c r="DE1" s="50" t="s">
        <v>0</v>
      </c>
    </row>
    <row r="2" ht="3" customHeight="1"/>
    <row r="3" spans="26:109" ht="12.75">
      <c r="Z3" s="130" t="s">
        <v>4</v>
      </c>
      <c r="AA3" s="131"/>
      <c r="AB3" s="131"/>
      <c r="AC3" s="131"/>
      <c r="AD3" s="131"/>
      <c r="AE3" s="131"/>
      <c r="AF3" s="131"/>
      <c r="AG3" s="131"/>
      <c r="AH3" s="131"/>
      <c r="AI3" s="131"/>
      <c r="AJ3" s="131"/>
      <c r="AK3" s="131"/>
      <c r="AL3" s="131"/>
      <c r="AM3" s="132"/>
      <c r="AN3" s="136" t="s">
        <v>6</v>
      </c>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8"/>
    </row>
    <row r="4" spans="23:109" s="49" customFormat="1" ht="23.25" customHeight="1">
      <c r="W4" s="53"/>
      <c r="Z4" s="133"/>
      <c r="AA4" s="134"/>
      <c r="AB4" s="134"/>
      <c r="AC4" s="134"/>
      <c r="AD4" s="134"/>
      <c r="AE4" s="134"/>
      <c r="AF4" s="134"/>
      <c r="AG4" s="134"/>
      <c r="AH4" s="134"/>
      <c r="AI4" s="134"/>
      <c r="AJ4" s="134"/>
      <c r="AK4" s="134"/>
      <c r="AL4" s="134"/>
      <c r="AM4" s="135"/>
      <c r="AN4" s="128" t="s">
        <v>5</v>
      </c>
      <c r="AO4" s="128"/>
      <c r="AP4" s="128"/>
      <c r="AQ4" s="128"/>
      <c r="AR4" s="128"/>
      <c r="AS4" s="128"/>
      <c r="AT4" s="128"/>
      <c r="AU4" s="128"/>
      <c r="AV4" s="128"/>
      <c r="AW4" s="128"/>
      <c r="AX4" s="129"/>
      <c r="AY4" s="127" t="s">
        <v>3</v>
      </c>
      <c r="AZ4" s="128"/>
      <c r="BA4" s="128"/>
      <c r="BB4" s="128"/>
      <c r="BC4" s="128"/>
      <c r="BD4" s="128"/>
      <c r="BE4" s="128"/>
      <c r="BF4" s="128"/>
      <c r="BG4" s="128"/>
      <c r="BH4" s="128"/>
      <c r="BI4" s="128"/>
      <c r="BJ4" s="128"/>
      <c r="BK4" s="128"/>
      <c r="BL4" s="128"/>
      <c r="BM4" s="128"/>
      <c r="BN4" s="128"/>
      <c r="BO4" s="128"/>
      <c r="BP4" s="128"/>
      <c r="BQ4" s="128"/>
      <c r="BR4" s="128"/>
      <c r="BS4" s="128"/>
      <c r="BT4" s="128"/>
      <c r="BU4" s="128"/>
      <c r="BV4" s="129"/>
      <c r="BW4" s="127" t="s">
        <v>2</v>
      </c>
      <c r="BX4" s="128"/>
      <c r="BY4" s="128"/>
      <c r="BZ4" s="128"/>
      <c r="CA4" s="128"/>
      <c r="CB4" s="128"/>
      <c r="CC4" s="128"/>
      <c r="CD4" s="128"/>
      <c r="CE4" s="128"/>
      <c r="CF4" s="128"/>
      <c r="CG4" s="128"/>
      <c r="CH4" s="128"/>
      <c r="CI4" s="128"/>
      <c r="CJ4" s="128"/>
      <c r="CK4" s="128"/>
      <c r="CL4" s="128"/>
      <c r="CM4" s="128"/>
      <c r="CN4" s="128"/>
      <c r="CO4" s="128"/>
      <c r="CP4" s="128"/>
      <c r="CQ4" s="128"/>
      <c r="CR4" s="128"/>
      <c r="CS4" s="128"/>
      <c r="CT4" s="129"/>
      <c r="CU4" s="136" t="s">
        <v>1</v>
      </c>
      <c r="CV4" s="137"/>
      <c r="CW4" s="137"/>
      <c r="CX4" s="137"/>
      <c r="CY4" s="137"/>
      <c r="CZ4" s="137"/>
      <c r="DA4" s="137"/>
      <c r="DB4" s="137"/>
      <c r="DC4" s="137"/>
      <c r="DD4" s="137"/>
      <c r="DE4" s="138"/>
    </row>
    <row r="5" spans="26:109" ht="12.75">
      <c r="Z5" s="123" t="s">
        <v>168</v>
      </c>
      <c r="AA5" s="123"/>
      <c r="AB5" s="123"/>
      <c r="AC5" s="123"/>
      <c r="AD5" s="123"/>
      <c r="AE5" s="123"/>
      <c r="AF5" s="123"/>
      <c r="AG5" s="123"/>
      <c r="AH5" s="123"/>
      <c r="AI5" s="123"/>
      <c r="AJ5" s="123"/>
      <c r="AK5" s="123"/>
      <c r="AL5" s="123"/>
      <c r="AM5" s="123"/>
      <c r="AN5" s="123" t="s">
        <v>167</v>
      </c>
      <c r="AO5" s="123"/>
      <c r="AP5" s="123"/>
      <c r="AQ5" s="123"/>
      <c r="AR5" s="123"/>
      <c r="AS5" s="123"/>
      <c r="AT5" s="123"/>
      <c r="AU5" s="123"/>
      <c r="AV5" s="123"/>
      <c r="AW5" s="123"/>
      <c r="AX5" s="123"/>
      <c r="AY5" s="123" t="s">
        <v>166</v>
      </c>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t="s">
        <v>165</v>
      </c>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t="s">
        <v>164</v>
      </c>
      <c r="CV5" s="123"/>
      <c r="CW5" s="123"/>
      <c r="CX5" s="123"/>
      <c r="CY5" s="123"/>
      <c r="CZ5" s="123"/>
      <c r="DA5" s="123"/>
      <c r="DB5" s="123"/>
      <c r="DC5" s="123"/>
      <c r="DD5" s="123"/>
      <c r="DE5" s="123"/>
    </row>
    <row r="6" ht="9" customHeight="1"/>
    <row r="7" spans="1:109" s="54" customFormat="1" ht="15.75" customHeight="1">
      <c r="A7" s="126" t="s">
        <v>23</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row>
    <row r="8" spans="1:109" s="54" customFormat="1" ht="14.25" customHeight="1">
      <c r="A8" s="126" t="s">
        <v>24</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row>
    <row r="9" spans="41:75" s="55" customFormat="1" ht="14.25" customHeight="1">
      <c r="AO9" s="56" t="s">
        <v>25</v>
      </c>
      <c r="AP9" s="124" t="s">
        <v>163</v>
      </c>
      <c r="AQ9" s="124"/>
      <c r="AR9" s="124"/>
      <c r="AS9" s="124"/>
      <c r="AT9" s="55" t="s">
        <v>7</v>
      </c>
      <c r="AW9" s="125" t="s">
        <v>187</v>
      </c>
      <c r="AX9" s="125"/>
      <c r="AY9" s="125"/>
      <c r="AZ9" s="125"/>
      <c r="BA9" s="125"/>
      <c r="BB9" s="125"/>
      <c r="BC9" s="125"/>
      <c r="BD9" s="125"/>
      <c r="BE9" s="125"/>
      <c r="BF9" s="125"/>
      <c r="BG9" s="125"/>
      <c r="BH9" s="125"/>
      <c r="BI9" s="125"/>
      <c r="BJ9" s="125"/>
      <c r="BK9" s="125"/>
      <c r="BM9" s="124" t="s">
        <v>188</v>
      </c>
      <c r="BN9" s="124"/>
      <c r="BO9" s="124"/>
      <c r="BP9" s="124"/>
      <c r="BQ9" s="124"/>
      <c r="BR9" s="124"/>
      <c r="BS9" s="124"/>
      <c r="BT9" s="57"/>
      <c r="BU9" s="55" t="s">
        <v>8</v>
      </c>
      <c r="BW9" s="51"/>
    </row>
    <row r="10" ht="9" customHeight="1"/>
    <row r="11" spans="1:109" s="58" customFormat="1" ht="12.75">
      <c r="A11" s="58" t="s">
        <v>26</v>
      </c>
      <c r="Y11" s="88" t="s">
        <v>169</v>
      </c>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row>
    <row r="12" spans="25:109" s="49" customFormat="1" ht="12.75">
      <c r="Y12" s="89" t="s">
        <v>170</v>
      </c>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row>
    <row r="13" spans="25:109" s="49" customFormat="1" ht="11.25">
      <c r="Y13" s="90" t="s">
        <v>27</v>
      </c>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row>
    <row r="14" spans="1:109" s="58" customFormat="1" ht="12.75">
      <c r="A14" s="58" t="s">
        <v>9</v>
      </c>
      <c r="R14" s="102" t="s">
        <v>171</v>
      </c>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row>
    <row r="15" spans="18:85" s="58" customFormat="1" ht="12.75">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row>
    <row r="16" spans="18:109" s="58" customFormat="1" ht="12.75">
      <c r="R16" s="59"/>
      <c r="DE16" s="60" t="s">
        <v>28</v>
      </c>
    </row>
    <row r="17" s="58" customFormat="1" ht="12.75">
      <c r="DE17" s="60" t="s">
        <v>15</v>
      </c>
    </row>
    <row r="18" s="58" customFormat="1" ht="12.75">
      <c r="DE18" s="60" t="s">
        <v>14</v>
      </c>
    </row>
    <row r="19" spans="1:109" s="58" customFormat="1"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row>
    <row r="20" spans="1:109" s="49" customFormat="1" ht="45" customHeight="1">
      <c r="A20" s="120" t="s">
        <v>10</v>
      </c>
      <c r="B20" s="121"/>
      <c r="C20" s="121"/>
      <c r="D20" s="121"/>
      <c r="E20" s="121"/>
      <c r="F20" s="121"/>
      <c r="G20" s="122"/>
      <c r="H20" s="120" t="s">
        <v>29</v>
      </c>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2"/>
      <c r="CB20" s="120" t="s">
        <v>93</v>
      </c>
      <c r="CC20" s="121"/>
      <c r="CD20" s="121"/>
      <c r="CE20" s="121"/>
      <c r="CF20" s="121"/>
      <c r="CG20" s="121"/>
      <c r="CH20" s="121"/>
      <c r="CI20" s="121"/>
      <c r="CJ20" s="121"/>
      <c r="CK20" s="121"/>
      <c r="CL20" s="121"/>
      <c r="CM20" s="121"/>
      <c r="CN20" s="122"/>
      <c r="CO20" s="120" t="s">
        <v>120</v>
      </c>
      <c r="CP20" s="121"/>
      <c r="CQ20" s="121"/>
      <c r="CR20" s="121"/>
      <c r="CS20" s="121"/>
      <c r="CT20" s="121"/>
      <c r="CU20" s="121"/>
      <c r="CV20" s="121"/>
      <c r="CW20" s="121"/>
      <c r="CX20" s="121"/>
      <c r="CY20" s="121"/>
      <c r="CZ20" s="121"/>
      <c r="DA20" s="121"/>
      <c r="DB20" s="121"/>
      <c r="DC20" s="121"/>
      <c r="DD20" s="121"/>
      <c r="DE20" s="122"/>
    </row>
    <row r="21" spans="1:109" s="49" customFormat="1" ht="12" customHeight="1">
      <c r="A21" s="139">
        <v>1</v>
      </c>
      <c r="B21" s="139"/>
      <c r="C21" s="139"/>
      <c r="D21" s="139"/>
      <c r="E21" s="139"/>
      <c r="F21" s="139"/>
      <c r="G21" s="139"/>
      <c r="H21" s="119">
        <v>2</v>
      </c>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8"/>
      <c r="CB21" s="112">
        <v>3</v>
      </c>
      <c r="CC21" s="112"/>
      <c r="CD21" s="112"/>
      <c r="CE21" s="112"/>
      <c r="CF21" s="112"/>
      <c r="CG21" s="112"/>
      <c r="CH21" s="112"/>
      <c r="CI21" s="112"/>
      <c r="CJ21" s="112"/>
      <c r="CK21" s="112"/>
      <c r="CL21" s="112"/>
      <c r="CM21" s="112"/>
      <c r="CN21" s="112"/>
      <c r="CO21" s="139">
        <v>4</v>
      </c>
      <c r="CP21" s="139"/>
      <c r="CQ21" s="139"/>
      <c r="CR21" s="139"/>
      <c r="CS21" s="139"/>
      <c r="CT21" s="139"/>
      <c r="CU21" s="139"/>
      <c r="CV21" s="139"/>
      <c r="CW21" s="139"/>
      <c r="CX21" s="139"/>
      <c r="CY21" s="139"/>
      <c r="CZ21" s="139"/>
      <c r="DA21" s="139"/>
      <c r="DB21" s="139"/>
      <c r="DC21" s="139"/>
      <c r="DD21" s="139"/>
      <c r="DE21" s="139"/>
    </row>
    <row r="22" spans="1:109" s="49" customFormat="1" ht="12" customHeight="1">
      <c r="A22" s="116" t="s">
        <v>18</v>
      </c>
      <c r="B22" s="117"/>
      <c r="C22" s="117"/>
      <c r="D22" s="117"/>
      <c r="E22" s="117"/>
      <c r="F22" s="117"/>
      <c r="G22" s="118"/>
      <c r="H22" s="119" t="s">
        <v>30</v>
      </c>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8"/>
      <c r="CB22" s="85"/>
      <c r="CC22" s="86"/>
      <c r="CD22" s="86"/>
      <c r="CE22" s="86"/>
      <c r="CF22" s="86"/>
      <c r="CG22" s="86"/>
      <c r="CH22" s="86"/>
      <c r="CI22" s="86"/>
      <c r="CJ22" s="86"/>
      <c r="CK22" s="86"/>
      <c r="CL22" s="86"/>
      <c r="CM22" s="86"/>
      <c r="CN22" s="87"/>
      <c r="CO22" s="109"/>
      <c r="CP22" s="110"/>
      <c r="CQ22" s="110"/>
      <c r="CR22" s="110"/>
      <c r="CS22" s="110"/>
      <c r="CT22" s="110"/>
      <c r="CU22" s="110"/>
      <c r="CV22" s="110"/>
      <c r="CW22" s="110"/>
      <c r="CX22" s="110"/>
      <c r="CY22" s="110"/>
      <c r="CZ22" s="110"/>
      <c r="DA22" s="110"/>
      <c r="DB22" s="110"/>
      <c r="DC22" s="110"/>
      <c r="DD22" s="110"/>
      <c r="DE22" s="111"/>
    </row>
    <row r="23" spans="1:109" s="49" customFormat="1" ht="12" customHeight="1">
      <c r="A23" s="106">
        <v>1</v>
      </c>
      <c r="B23" s="107"/>
      <c r="C23" s="107"/>
      <c r="D23" s="107"/>
      <c r="E23" s="107"/>
      <c r="F23" s="107"/>
      <c r="G23" s="108"/>
      <c r="H23" s="48"/>
      <c r="I23" s="99" t="s">
        <v>31</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100"/>
      <c r="CB23" s="85">
        <f>174065+2447</f>
        <v>176512</v>
      </c>
      <c r="CC23" s="86"/>
      <c r="CD23" s="86"/>
      <c r="CE23" s="86"/>
      <c r="CF23" s="86"/>
      <c r="CG23" s="86"/>
      <c r="CH23" s="86"/>
      <c r="CI23" s="86"/>
      <c r="CJ23" s="86"/>
      <c r="CK23" s="86"/>
      <c r="CL23" s="86"/>
      <c r="CM23" s="86"/>
      <c r="CN23" s="87"/>
      <c r="CO23" s="84">
        <v>135147</v>
      </c>
      <c r="CP23" s="84"/>
      <c r="CQ23" s="84"/>
      <c r="CR23" s="84"/>
      <c r="CS23" s="84"/>
      <c r="CT23" s="84"/>
      <c r="CU23" s="84"/>
      <c r="CV23" s="84"/>
      <c r="CW23" s="84"/>
      <c r="CX23" s="84"/>
      <c r="CY23" s="84"/>
      <c r="CZ23" s="84"/>
      <c r="DA23" s="84"/>
      <c r="DB23" s="84"/>
      <c r="DC23" s="84"/>
      <c r="DD23" s="84"/>
      <c r="DE23" s="84"/>
    </row>
    <row r="24" spans="1:109" s="49" customFormat="1" ht="12" customHeight="1">
      <c r="A24" s="106">
        <v>2</v>
      </c>
      <c r="B24" s="107"/>
      <c r="C24" s="107"/>
      <c r="D24" s="107"/>
      <c r="E24" s="107"/>
      <c r="F24" s="107"/>
      <c r="G24" s="108"/>
      <c r="H24" s="48"/>
      <c r="I24" s="99" t="s">
        <v>32</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100"/>
      <c r="CB24" s="85">
        <f>863101+50458+92307</f>
        <v>1005866</v>
      </c>
      <c r="CC24" s="86"/>
      <c r="CD24" s="86"/>
      <c r="CE24" s="86"/>
      <c r="CF24" s="86"/>
      <c r="CG24" s="86"/>
      <c r="CH24" s="86"/>
      <c r="CI24" s="86"/>
      <c r="CJ24" s="86"/>
      <c r="CK24" s="86"/>
      <c r="CL24" s="86"/>
      <c r="CM24" s="86"/>
      <c r="CN24" s="87"/>
      <c r="CO24" s="84">
        <v>881542</v>
      </c>
      <c r="CP24" s="84"/>
      <c r="CQ24" s="84"/>
      <c r="CR24" s="84"/>
      <c r="CS24" s="84"/>
      <c r="CT24" s="84"/>
      <c r="CU24" s="84"/>
      <c r="CV24" s="84"/>
      <c r="CW24" s="84"/>
      <c r="CX24" s="84"/>
      <c r="CY24" s="84"/>
      <c r="CZ24" s="84"/>
      <c r="DA24" s="84"/>
      <c r="DB24" s="84"/>
      <c r="DC24" s="84"/>
      <c r="DD24" s="84"/>
      <c r="DE24" s="84"/>
    </row>
    <row r="25" spans="1:109" s="49" customFormat="1" ht="12" customHeight="1">
      <c r="A25" s="106" t="s">
        <v>33</v>
      </c>
      <c r="B25" s="107"/>
      <c r="C25" s="107"/>
      <c r="D25" s="107"/>
      <c r="E25" s="107"/>
      <c r="F25" s="107"/>
      <c r="G25" s="108"/>
      <c r="H25" s="48"/>
      <c r="I25" s="99" t="s">
        <v>34</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100"/>
      <c r="CB25" s="85">
        <f>50458+92307</f>
        <v>142765</v>
      </c>
      <c r="CC25" s="86"/>
      <c r="CD25" s="86"/>
      <c r="CE25" s="86"/>
      <c r="CF25" s="86"/>
      <c r="CG25" s="86"/>
      <c r="CH25" s="86"/>
      <c r="CI25" s="86"/>
      <c r="CJ25" s="86"/>
      <c r="CK25" s="86"/>
      <c r="CL25" s="86"/>
      <c r="CM25" s="86"/>
      <c r="CN25" s="87"/>
      <c r="CO25" s="84">
        <v>120914</v>
      </c>
      <c r="CP25" s="84"/>
      <c r="CQ25" s="84"/>
      <c r="CR25" s="84"/>
      <c r="CS25" s="84"/>
      <c r="CT25" s="84"/>
      <c r="CU25" s="84"/>
      <c r="CV25" s="84"/>
      <c r="CW25" s="84"/>
      <c r="CX25" s="84"/>
      <c r="CY25" s="84"/>
      <c r="CZ25" s="84"/>
      <c r="DA25" s="84"/>
      <c r="DB25" s="84"/>
      <c r="DC25" s="84"/>
      <c r="DD25" s="84"/>
      <c r="DE25" s="84"/>
    </row>
    <row r="26" spans="1:109" s="49" customFormat="1" ht="12" customHeight="1">
      <c r="A26" s="106" t="s">
        <v>35</v>
      </c>
      <c r="B26" s="107"/>
      <c r="C26" s="107"/>
      <c r="D26" s="107"/>
      <c r="E26" s="107"/>
      <c r="F26" s="107"/>
      <c r="G26" s="108"/>
      <c r="H26" s="48"/>
      <c r="I26" s="99" t="s">
        <v>36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100"/>
      <c r="CB26" s="85">
        <f>113916+1601039+528</f>
        <v>1715483</v>
      </c>
      <c r="CC26" s="86"/>
      <c r="CD26" s="86"/>
      <c r="CE26" s="86"/>
      <c r="CF26" s="86"/>
      <c r="CG26" s="86"/>
      <c r="CH26" s="86"/>
      <c r="CI26" s="86"/>
      <c r="CJ26" s="86"/>
      <c r="CK26" s="86"/>
      <c r="CL26" s="86"/>
      <c r="CM26" s="86"/>
      <c r="CN26" s="87"/>
      <c r="CO26" s="84">
        <v>613358</v>
      </c>
      <c r="CP26" s="84"/>
      <c r="CQ26" s="84"/>
      <c r="CR26" s="84"/>
      <c r="CS26" s="84"/>
      <c r="CT26" s="84"/>
      <c r="CU26" s="84"/>
      <c r="CV26" s="84"/>
      <c r="CW26" s="84"/>
      <c r="CX26" s="84"/>
      <c r="CY26" s="84"/>
      <c r="CZ26" s="84"/>
      <c r="DA26" s="84"/>
      <c r="DB26" s="84"/>
      <c r="DC26" s="84"/>
      <c r="DD26" s="84"/>
      <c r="DE26" s="84"/>
    </row>
    <row r="27" spans="1:109" s="49" customFormat="1" ht="12" customHeight="1">
      <c r="A27" s="106" t="s">
        <v>37</v>
      </c>
      <c r="B27" s="107"/>
      <c r="C27" s="107"/>
      <c r="D27" s="107"/>
      <c r="E27" s="107"/>
      <c r="F27" s="107"/>
      <c r="G27" s="108"/>
      <c r="H27" s="48"/>
      <c r="I27" s="99" t="s">
        <v>38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100"/>
      <c r="CB27" s="85">
        <f>50348+36060+1783</f>
        <v>88191</v>
      </c>
      <c r="CC27" s="86"/>
      <c r="CD27" s="86"/>
      <c r="CE27" s="86"/>
      <c r="CF27" s="86"/>
      <c r="CG27" s="86"/>
      <c r="CH27" s="86"/>
      <c r="CI27" s="86"/>
      <c r="CJ27" s="86"/>
      <c r="CK27" s="86"/>
      <c r="CL27" s="86"/>
      <c r="CM27" s="86"/>
      <c r="CN27" s="87"/>
      <c r="CO27" s="84">
        <v>223454</v>
      </c>
      <c r="CP27" s="84"/>
      <c r="CQ27" s="84"/>
      <c r="CR27" s="84"/>
      <c r="CS27" s="84"/>
      <c r="CT27" s="84"/>
      <c r="CU27" s="84"/>
      <c r="CV27" s="84"/>
      <c r="CW27" s="84"/>
      <c r="CX27" s="84"/>
      <c r="CY27" s="84"/>
      <c r="CZ27" s="84"/>
      <c r="DA27" s="84"/>
      <c r="DB27" s="84"/>
      <c r="DC27" s="84"/>
      <c r="DD27" s="84"/>
      <c r="DE27" s="84"/>
    </row>
    <row r="28" spans="1:109" s="49" customFormat="1" ht="12" customHeight="1">
      <c r="A28" s="106" t="s">
        <v>39</v>
      </c>
      <c r="B28" s="107"/>
      <c r="C28" s="107"/>
      <c r="D28" s="107"/>
      <c r="E28" s="107"/>
      <c r="F28" s="107"/>
      <c r="G28" s="108"/>
      <c r="H28" s="48"/>
      <c r="I28" s="99" t="s">
        <v>40</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100"/>
      <c r="CB28" s="85">
        <f>174278+14+210000+112563+210316+30483+8767+146187+2392+135004+71184+131+5265-2456-19382-18664+12</f>
        <v>1066094</v>
      </c>
      <c r="CC28" s="86"/>
      <c r="CD28" s="86"/>
      <c r="CE28" s="86"/>
      <c r="CF28" s="86"/>
      <c r="CG28" s="86"/>
      <c r="CH28" s="86"/>
      <c r="CI28" s="86"/>
      <c r="CJ28" s="86"/>
      <c r="CK28" s="86"/>
      <c r="CL28" s="86"/>
      <c r="CM28" s="86"/>
      <c r="CN28" s="87"/>
      <c r="CO28" s="84">
        <v>1724184</v>
      </c>
      <c r="CP28" s="84"/>
      <c r="CQ28" s="84"/>
      <c r="CR28" s="84"/>
      <c r="CS28" s="84"/>
      <c r="CT28" s="84"/>
      <c r="CU28" s="84"/>
      <c r="CV28" s="84"/>
      <c r="CW28" s="84"/>
      <c r="CX28" s="84"/>
      <c r="CY28" s="84"/>
      <c r="CZ28" s="84"/>
      <c r="DA28" s="84"/>
      <c r="DB28" s="84"/>
      <c r="DC28" s="84"/>
      <c r="DD28" s="84"/>
      <c r="DE28" s="84"/>
    </row>
    <row r="29" spans="1:109" s="49" customFormat="1" ht="12" customHeight="1">
      <c r="A29" s="106" t="s">
        <v>41</v>
      </c>
      <c r="B29" s="107"/>
      <c r="C29" s="107"/>
      <c r="D29" s="107"/>
      <c r="E29" s="107"/>
      <c r="F29" s="107"/>
      <c r="G29" s="108"/>
      <c r="H29" s="48"/>
      <c r="I29" s="99" t="s">
        <v>42</v>
      </c>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100"/>
      <c r="CB29" s="85">
        <v>0</v>
      </c>
      <c r="CC29" s="86"/>
      <c r="CD29" s="86"/>
      <c r="CE29" s="86"/>
      <c r="CF29" s="86"/>
      <c r="CG29" s="86"/>
      <c r="CH29" s="86"/>
      <c r="CI29" s="86"/>
      <c r="CJ29" s="86"/>
      <c r="CK29" s="86"/>
      <c r="CL29" s="86"/>
      <c r="CM29" s="86"/>
      <c r="CN29" s="87"/>
      <c r="CO29" s="84">
        <v>0</v>
      </c>
      <c r="CP29" s="84"/>
      <c r="CQ29" s="84"/>
      <c r="CR29" s="84"/>
      <c r="CS29" s="84"/>
      <c r="CT29" s="84"/>
      <c r="CU29" s="84"/>
      <c r="CV29" s="84"/>
      <c r="CW29" s="84"/>
      <c r="CX29" s="84"/>
      <c r="CY29" s="84"/>
      <c r="CZ29" s="84"/>
      <c r="DA29" s="84"/>
      <c r="DB29" s="84"/>
      <c r="DC29" s="84"/>
      <c r="DD29" s="84"/>
      <c r="DE29" s="84"/>
    </row>
    <row r="30" spans="1:109" s="49" customFormat="1" ht="12" customHeight="1">
      <c r="A30" s="106" t="s">
        <v>43</v>
      </c>
      <c r="B30" s="107"/>
      <c r="C30" s="107"/>
      <c r="D30" s="107"/>
      <c r="E30" s="107"/>
      <c r="F30" s="107"/>
      <c r="G30" s="108"/>
      <c r="H30" s="48"/>
      <c r="I30" s="99" t="s">
        <v>44</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100"/>
      <c r="CB30" s="85">
        <f>48189+33-18132+86695+260+34067+17351</f>
        <v>168463</v>
      </c>
      <c r="CC30" s="86"/>
      <c r="CD30" s="86"/>
      <c r="CE30" s="86"/>
      <c r="CF30" s="86"/>
      <c r="CG30" s="86"/>
      <c r="CH30" s="86"/>
      <c r="CI30" s="86"/>
      <c r="CJ30" s="86"/>
      <c r="CK30" s="86"/>
      <c r="CL30" s="86"/>
      <c r="CM30" s="86"/>
      <c r="CN30" s="87"/>
      <c r="CO30" s="84">
        <v>229563</v>
      </c>
      <c r="CP30" s="84"/>
      <c r="CQ30" s="84"/>
      <c r="CR30" s="84"/>
      <c r="CS30" s="84"/>
      <c r="CT30" s="84"/>
      <c r="CU30" s="84"/>
      <c r="CV30" s="84"/>
      <c r="CW30" s="84"/>
      <c r="CX30" s="84"/>
      <c r="CY30" s="84"/>
      <c r="CZ30" s="84"/>
      <c r="DA30" s="84"/>
      <c r="DB30" s="84"/>
      <c r="DC30" s="84"/>
      <c r="DD30" s="84"/>
      <c r="DE30" s="84"/>
    </row>
    <row r="31" spans="1:109" s="49" customFormat="1" ht="12" customHeight="1">
      <c r="A31" s="106" t="s">
        <v>45</v>
      </c>
      <c r="B31" s="107"/>
      <c r="C31" s="107"/>
      <c r="D31" s="107"/>
      <c r="E31" s="107"/>
      <c r="F31" s="107"/>
      <c r="G31" s="108"/>
      <c r="H31" s="48"/>
      <c r="I31" s="99" t="s">
        <v>46</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100"/>
      <c r="CB31" s="85">
        <f>780574-390427+387+272-211+199+208+43</f>
        <v>391045</v>
      </c>
      <c r="CC31" s="86"/>
      <c r="CD31" s="86"/>
      <c r="CE31" s="86"/>
      <c r="CF31" s="86"/>
      <c r="CG31" s="86"/>
      <c r="CH31" s="86"/>
      <c r="CI31" s="86"/>
      <c r="CJ31" s="86"/>
      <c r="CK31" s="86"/>
      <c r="CL31" s="86"/>
      <c r="CM31" s="86"/>
      <c r="CN31" s="87"/>
      <c r="CO31" s="84">
        <v>418361</v>
      </c>
      <c r="CP31" s="84"/>
      <c r="CQ31" s="84"/>
      <c r="CR31" s="84"/>
      <c r="CS31" s="84"/>
      <c r="CT31" s="84"/>
      <c r="CU31" s="84"/>
      <c r="CV31" s="84"/>
      <c r="CW31" s="84"/>
      <c r="CX31" s="84"/>
      <c r="CY31" s="84"/>
      <c r="CZ31" s="84"/>
      <c r="DA31" s="84"/>
      <c r="DB31" s="84"/>
      <c r="DC31" s="84"/>
      <c r="DD31" s="84"/>
      <c r="DE31" s="84"/>
    </row>
    <row r="32" spans="1:109" s="49" customFormat="1" ht="12" customHeight="1">
      <c r="A32" s="106" t="s">
        <v>47</v>
      </c>
      <c r="B32" s="107"/>
      <c r="C32" s="107"/>
      <c r="D32" s="107"/>
      <c r="E32" s="107"/>
      <c r="F32" s="107"/>
      <c r="G32" s="108"/>
      <c r="H32" s="48"/>
      <c r="I32" s="99" t="s">
        <v>48</v>
      </c>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100"/>
      <c r="CB32" s="85">
        <f>7974+3053+17</f>
        <v>11044</v>
      </c>
      <c r="CC32" s="86"/>
      <c r="CD32" s="86"/>
      <c r="CE32" s="86"/>
      <c r="CF32" s="86"/>
      <c r="CG32" s="86"/>
      <c r="CH32" s="86"/>
      <c r="CI32" s="86"/>
      <c r="CJ32" s="86"/>
      <c r="CK32" s="86"/>
      <c r="CL32" s="86"/>
      <c r="CM32" s="86"/>
      <c r="CN32" s="87"/>
      <c r="CO32" s="84">
        <v>7554</v>
      </c>
      <c r="CP32" s="84"/>
      <c r="CQ32" s="84"/>
      <c r="CR32" s="84"/>
      <c r="CS32" s="84"/>
      <c r="CT32" s="84"/>
      <c r="CU32" s="84"/>
      <c r="CV32" s="84"/>
      <c r="CW32" s="84"/>
      <c r="CX32" s="84"/>
      <c r="CY32" s="84"/>
      <c r="CZ32" s="84"/>
      <c r="DA32" s="84"/>
      <c r="DB32" s="84"/>
      <c r="DC32" s="84"/>
      <c r="DD32" s="84"/>
      <c r="DE32" s="84"/>
    </row>
    <row r="33" spans="1:109" s="49" customFormat="1" ht="12" customHeight="1">
      <c r="A33" s="106" t="s">
        <v>49</v>
      </c>
      <c r="B33" s="107"/>
      <c r="C33" s="107"/>
      <c r="D33" s="107"/>
      <c r="E33" s="107"/>
      <c r="F33" s="107"/>
      <c r="G33" s="108"/>
      <c r="H33" s="48"/>
      <c r="I33" s="99" t="s">
        <v>50</v>
      </c>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100"/>
      <c r="CB33" s="85">
        <f>34640+4000+62753+93632+20795+56+3379+936+1215-1121+99</f>
        <v>220384</v>
      </c>
      <c r="CC33" s="86"/>
      <c r="CD33" s="86"/>
      <c r="CE33" s="86"/>
      <c r="CF33" s="86"/>
      <c r="CG33" s="86"/>
      <c r="CH33" s="86"/>
      <c r="CI33" s="86"/>
      <c r="CJ33" s="86"/>
      <c r="CK33" s="86"/>
      <c r="CL33" s="86"/>
      <c r="CM33" s="86"/>
      <c r="CN33" s="87"/>
      <c r="CO33" s="84">
        <v>169958</v>
      </c>
      <c r="CP33" s="84"/>
      <c r="CQ33" s="84"/>
      <c r="CR33" s="84"/>
      <c r="CS33" s="84"/>
      <c r="CT33" s="84"/>
      <c r="CU33" s="84"/>
      <c r="CV33" s="84"/>
      <c r="CW33" s="84"/>
      <c r="CX33" s="84"/>
      <c r="CY33" s="84"/>
      <c r="CZ33" s="84"/>
      <c r="DA33" s="84"/>
      <c r="DB33" s="84"/>
      <c r="DC33" s="84"/>
      <c r="DD33" s="84"/>
      <c r="DE33" s="84"/>
    </row>
    <row r="34" spans="1:109" s="49" customFormat="1" ht="12" customHeight="1">
      <c r="A34" s="116" t="s">
        <v>51</v>
      </c>
      <c r="B34" s="117"/>
      <c r="C34" s="117"/>
      <c r="D34" s="117"/>
      <c r="E34" s="117"/>
      <c r="F34" s="117"/>
      <c r="G34" s="118"/>
      <c r="H34" s="48"/>
      <c r="I34" s="95" t="s">
        <v>52</v>
      </c>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6"/>
      <c r="CB34" s="113">
        <f>CB23+CB24+CB26+CB27+CB28+CB29+CB30+CB31+CB32+CB33</f>
        <v>4843082</v>
      </c>
      <c r="CC34" s="114"/>
      <c r="CD34" s="114"/>
      <c r="CE34" s="114"/>
      <c r="CF34" s="114"/>
      <c r="CG34" s="114"/>
      <c r="CH34" s="114"/>
      <c r="CI34" s="114"/>
      <c r="CJ34" s="114"/>
      <c r="CK34" s="114"/>
      <c r="CL34" s="114"/>
      <c r="CM34" s="114"/>
      <c r="CN34" s="115"/>
      <c r="CO34" s="112">
        <f>CO23+CO24+CO26+CO27+CO28+CO29+CO30+CO31+CO32+CO33</f>
        <v>4403121</v>
      </c>
      <c r="CP34" s="112"/>
      <c r="CQ34" s="112"/>
      <c r="CR34" s="112"/>
      <c r="CS34" s="112"/>
      <c r="CT34" s="112"/>
      <c r="CU34" s="112"/>
      <c r="CV34" s="112"/>
      <c r="CW34" s="112"/>
      <c r="CX34" s="112"/>
      <c r="CY34" s="112"/>
      <c r="CZ34" s="112"/>
      <c r="DA34" s="112"/>
      <c r="DB34" s="112"/>
      <c r="DC34" s="112"/>
      <c r="DD34" s="112"/>
      <c r="DE34" s="112"/>
    </row>
    <row r="35" spans="1:109" s="49" customFormat="1" ht="12" customHeight="1">
      <c r="A35" s="116" t="s">
        <v>20</v>
      </c>
      <c r="B35" s="117"/>
      <c r="C35" s="117"/>
      <c r="D35" s="117"/>
      <c r="E35" s="117"/>
      <c r="F35" s="117"/>
      <c r="G35" s="118"/>
      <c r="H35" s="48"/>
      <c r="I35" s="97" t="s">
        <v>53</v>
      </c>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8"/>
      <c r="CB35" s="85"/>
      <c r="CC35" s="86"/>
      <c r="CD35" s="86"/>
      <c r="CE35" s="86"/>
      <c r="CF35" s="86"/>
      <c r="CG35" s="86"/>
      <c r="CH35" s="86"/>
      <c r="CI35" s="86"/>
      <c r="CJ35" s="86"/>
      <c r="CK35" s="86"/>
      <c r="CL35" s="86"/>
      <c r="CM35" s="86"/>
      <c r="CN35" s="87"/>
      <c r="CO35" s="112"/>
      <c r="CP35" s="112"/>
      <c r="CQ35" s="112"/>
      <c r="CR35" s="112"/>
      <c r="CS35" s="112"/>
      <c r="CT35" s="112"/>
      <c r="CU35" s="112"/>
      <c r="CV35" s="112"/>
      <c r="CW35" s="112"/>
      <c r="CX35" s="112"/>
      <c r="CY35" s="112"/>
      <c r="CZ35" s="112"/>
      <c r="DA35" s="112"/>
      <c r="DB35" s="112"/>
      <c r="DC35" s="112"/>
      <c r="DD35" s="112"/>
      <c r="DE35" s="112"/>
    </row>
    <row r="36" spans="1:109" s="49" customFormat="1" ht="12" customHeight="1">
      <c r="A36" s="106" t="s">
        <v>54</v>
      </c>
      <c r="B36" s="107"/>
      <c r="C36" s="107"/>
      <c r="D36" s="107"/>
      <c r="E36" s="107"/>
      <c r="F36" s="107"/>
      <c r="G36" s="108"/>
      <c r="H36" s="48"/>
      <c r="I36" s="99" t="s">
        <v>55</v>
      </c>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100"/>
      <c r="CB36" s="85">
        <v>0</v>
      </c>
      <c r="CC36" s="86"/>
      <c r="CD36" s="86"/>
      <c r="CE36" s="86"/>
      <c r="CF36" s="86"/>
      <c r="CG36" s="86"/>
      <c r="CH36" s="86"/>
      <c r="CI36" s="86"/>
      <c r="CJ36" s="86"/>
      <c r="CK36" s="86"/>
      <c r="CL36" s="86"/>
      <c r="CM36" s="86"/>
      <c r="CN36" s="87"/>
      <c r="CO36" s="84">
        <v>0</v>
      </c>
      <c r="CP36" s="84"/>
      <c r="CQ36" s="84"/>
      <c r="CR36" s="84"/>
      <c r="CS36" s="84"/>
      <c r="CT36" s="84"/>
      <c r="CU36" s="84"/>
      <c r="CV36" s="84"/>
      <c r="CW36" s="84"/>
      <c r="CX36" s="84"/>
      <c r="CY36" s="84"/>
      <c r="CZ36" s="84"/>
      <c r="DA36" s="84"/>
      <c r="DB36" s="84"/>
      <c r="DC36" s="84"/>
      <c r="DD36" s="84"/>
      <c r="DE36" s="84"/>
    </row>
    <row r="37" spans="1:109" s="49" customFormat="1" ht="12" customHeight="1">
      <c r="A37" s="106" t="s">
        <v>56</v>
      </c>
      <c r="B37" s="107"/>
      <c r="C37" s="107"/>
      <c r="D37" s="107"/>
      <c r="E37" s="107"/>
      <c r="F37" s="107"/>
      <c r="G37" s="108"/>
      <c r="H37" s="48"/>
      <c r="I37" s="99" t="s">
        <v>57</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100"/>
      <c r="CB37" s="85">
        <v>1058</v>
      </c>
      <c r="CC37" s="86"/>
      <c r="CD37" s="86"/>
      <c r="CE37" s="86"/>
      <c r="CF37" s="86"/>
      <c r="CG37" s="86"/>
      <c r="CH37" s="86"/>
      <c r="CI37" s="86"/>
      <c r="CJ37" s="86"/>
      <c r="CK37" s="86"/>
      <c r="CL37" s="86"/>
      <c r="CM37" s="86"/>
      <c r="CN37" s="87"/>
      <c r="CO37" s="84">
        <v>121896</v>
      </c>
      <c r="CP37" s="84"/>
      <c r="CQ37" s="84"/>
      <c r="CR37" s="84"/>
      <c r="CS37" s="84"/>
      <c r="CT37" s="84"/>
      <c r="CU37" s="84"/>
      <c r="CV37" s="84"/>
      <c r="CW37" s="84"/>
      <c r="CX37" s="84"/>
      <c r="CY37" s="84"/>
      <c r="CZ37" s="84"/>
      <c r="DA37" s="84"/>
      <c r="DB37" s="84"/>
      <c r="DC37" s="84"/>
      <c r="DD37" s="84"/>
      <c r="DE37" s="84"/>
    </row>
    <row r="38" spans="1:109" s="49" customFormat="1" ht="12" customHeight="1">
      <c r="A38" s="106" t="s">
        <v>58</v>
      </c>
      <c r="B38" s="107"/>
      <c r="C38" s="107"/>
      <c r="D38" s="107"/>
      <c r="E38" s="107"/>
      <c r="F38" s="107"/>
      <c r="G38" s="108"/>
      <c r="H38" s="48"/>
      <c r="I38" s="99" t="s">
        <v>59</v>
      </c>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100"/>
      <c r="CB38" s="85">
        <f>9070+62656+6+761027+1244+8137+582421+93+1+307792+565+1876+638709+110000+6136+755611+56914+6812+160000+27968+61+153</f>
        <v>3497252</v>
      </c>
      <c r="CC38" s="86"/>
      <c r="CD38" s="86"/>
      <c r="CE38" s="86"/>
      <c r="CF38" s="86"/>
      <c r="CG38" s="86"/>
      <c r="CH38" s="86"/>
      <c r="CI38" s="86"/>
      <c r="CJ38" s="86"/>
      <c r="CK38" s="86"/>
      <c r="CL38" s="86"/>
      <c r="CM38" s="86"/>
      <c r="CN38" s="87"/>
      <c r="CO38" s="84">
        <v>3088776</v>
      </c>
      <c r="CP38" s="84"/>
      <c r="CQ38" s="84"/>
      <c r="CR38" s="84"/>
      <c r="CS38" s="84"/>
      <c r="CT38" s="84"/>
      <c r="CU38" s="84"/>
      <c r="CV38" s="84"/>
      <c r="CW38" s="84"/>
      <c r="CX38" s="84"/>
      <c r="CY38" s="84"/>
      <c r="CZ38" s="84"/>
      <c r="DA38" s="84"/>
      <c r="DB38" s="84"/>
      <c r="DC38" s="84"/>
      <c r="DD38" s="84"/>
      <c r="DE38" s="84"/>
    </row>
    <row r="39" spans="1:109" s="49" customFormat="1" ht="12" customHeight="1">
      <c r="A39" s="106" t="s">
        <v>60</v>
      </c>
      <c r="B39" s="107"/>
      <c r="C39" s="107"/>
      <c r="D39" s="107"/>
      <c r="E39" s="107"/>
      <c r="F39" s="107"/>
      <c r="G39" s="108"/>
      <c r="H39" s="48"/>
      <c r="I39" s="99" t="s">
        <v>61</v>
      </c>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100"/>
      <c r="CB39" s="85">
        <f>307792+1876+638709+110000+6136+755611+56914+6812+27968+61</f>
        <v>1911879</v>
      </c>
      <c r="CC39" s="86"/>
      <c r="CD39" s="86"/>
      <c r="CE39" s="86"/>
      <c r="CF39" s="86"/>
      <c r="CG39" s="86"/>
      <c r="CH39" s="86"/>
      <c r="CI39" s="86"/>
      <c r="CJ39" s="86"/>
      <c r="CK39" s="86"/>
      <c r="CL39" s="86"/>
      <c r="CM39" s="86"/>
      <c r="CN39" s="87"/>
      <c r="CO39" s="84">
        <v>1409166</v>
      </c>
      <c r="CP39" s="84"/>
      <c r="CQ39" s="84"/>
      <c r="CR39" s="84"/>
      <c r="CS39" s="84"/>
      <c r="CT39" s="84"/>
      <c r="CU39" s="84"/>
      <c r="CV39" s="84"/>
      <c r="CW39" s="84"/>
      <c r="CX39" s="84"/>
      <c r="CY39" s="84"/>
      <c r="CZ39" s="84"/>
      <c r="DA39" s="84"/>
      <c r="DB39" s="84"/>
      <c r="DC39" s="84"/>
      <c r="DD39" s="84"/>
      <c r="DE39" s="84"/>
    </row>
    <row r="40" spans="1:109" s="49" customFormat="1" ht="12" customHeight="1">
      <c r="A40" s="106" t="s">
        <v>62</v>
      </c>
      <c r="B40" s="107"/>
      <c r="C40" s="107"/>
      <c r="D40" s="107"/>
      <c r="E40" s="107"/>
      <c r="F40" s="107"/>
      <c r="G40" s="108"/>
      <c r="H40" s="48"/>
      <c r="I40" s="99" t="s">
        <v>63</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100"/>
      <c r="CB40" s="85">
        <v>27000</v>
      </c>
      <c r="CC40" s="86"/>
      <c r="CD40" s="86"/>
      <c r="CE40" s="86"/>
      <c r="CF40" s="86"/>
      <c r="CG40" s="86"/>
      <c r="CH40" s="86"/>
      <c r="CI40" s="86"/>
      <c r="CJ40" s="86"/>
      <c r="CK40" s="86"/>
      <c r="CL40" s="86"/>
      <c r="CM40" s="86"/>
      <c r="CN40" s="87"/>
      <c r="CO40" s="84">
        <v>0</v>
      </c>
      <c r="CP40" s="84"/>
      <c r="CQ40" s="84"/>
      <c r="CR40" s="84"/>
      <c r="CS40" s="84"/>
      <c r="CT40" s="84"/>
      <c r="CU40" s="84"/>
      <c r="CV40" s="84"/>
      <c r="CW40" s="84"/>
      <c r="CX40" s="84"/>
      <c r="CY40" s="84"/>
      <c r="CZ40" s="84"/>
      <c r="DA40" s="84"/>
      <c r="DB40" s="84"/>
      <c r="DC40" s="84"/>
      <c r="DD40" s="84"/>
      <c r="DE40" s="84"/>
    </row>
    <row r="41" spans="1:109" s="49" customFormat="1" ht="12" customHeight="1">
      <c r="A41" s="106" t="s">
        <v>64</v>
      </c>
      <c r="B41" s="107"/>
      <c r="C41" s="107"/>
      <c r="D41" s="107"/>
      <c r="E41" s="107"/>
      <c r="F41" s="107"/>
      <c r="G41" s="108"/>
      <c r="H41" s="48"/>
      <c r="I41" s="99" t="s">
        <v>65</v>
      </c>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100"/>
      <c r="CB41" s="85">
        <f>21823+2589+211-132-19</f>
        <v>24472</v>
      </c>
      <c r="CC41" s="86"/>
      <c r="CD41" s="86"/>
      <c r="CE41" s="86"/>
      <c r="CF41" s="86"/>
      <c r="CG41" s="86"/>
      <c r="CH41" s="86"/>
      <c r="CI41" s="86"/>
      <c r="CJ41" s="86"/>
      <c r="CK41" s="86"/>
      <c r="CL41" s="86"/>
      <c r="CM41" s="86"/>
      <c r="CN41" s="87"/>
      <c r="CO41" s="84">
        <v>31142</v>
      </c>
      <c r="CP41" s="84"/>
      <c r="CQ41" s="84"/>
      <c r="CR41" s="84"/>
      <c r="CS41" s="84"/>
      <c r="CT41" s="84"/>
      <c r="CU41" s="84"/>
      <c r="CV41" s="84"/>
      <c r="CW41" s="84"/>
      <c r="CX41" s="84"/>
      <c r="CY41" s="84"/>
      <c r="CZ41" s="84"/>
      <c r="DA41" s="84"/>
      <c r="DB41" s="84"/>
      <c r="DC41" s="84"/>
      <c r="DD41" s="84"/>
      <c r="DE41" s="84"/>
    </row>
    <row r="42" spans="1:109" s="49" customFormat="1" ht="12" customHeight="1">
      <c r="A42" s="106" t="s">
        <v>66</v>
      </c>
      <c r="B42" s="107"/>
      <c r="C42" s="107"/>
      <c r="D42" s="107"/>
      <c r="E42" s="107"/>
      <c r="F42" s="107"/>
      <c r="G42" s="108"/>
      <c r="H42" s="48"/>
      <c r="I42" s="99" t="s">
        <v>67</v>
      </c>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100"/>
      <c r="CB42" s="85">
        <f>242+1+4417+1901+21529-1121+619</f>
        <v>27588</v>
      </c>
      <c r="CC42" s="86"/>
      <c r="CD42" s="86"/>
      <c r="CE42" s="86"/>
      <c r="CF42" s="86"/>
      <c r="CG42" s="86"/>
      <c r="CH42" s="86"/>
      <c r="CI42" s="86"/>
      <c r="CJ42" s="86"/>
      <c r="CK42" s="86"/>
      <c r="CL42" s="86"/>
      <c r="CM42" s="86"/>
      <c r="CN42" s="87"/>
      <c r="CO42" s="84">
        <v>27883</v>
      </c>
      <c r="CP42" s="84"/>
      <c r="CQ42" s="84"/>
      <c r="CR42" s="84"/>
      <c r="CS42" s="84"/>
      <c r="CT42" s="84"/>
      <c r="CU42" s="84"/>
      <c r="CV42" s="84"/>
      <c r="CW42" s="84"/>
      <c r="CX42" s="84"/>
      <c r="CY42" s="84"/>
      <c r="CZ42" s="84"/>
      <c r="DA42" s="84"/>
      <c r="DB42" s="84"/>
      <c r="DC42" s="84"/>
      <c r="DD42" s="84"/>
      <c r="DE42" s="84"/>
    </row>
    <row r="43" spans="1:109" s="49" customFormat="1" ht="22.5" customHeight="1">
      <c r="A43" s="103" t="s">
        <v>68</v>
      </c>
      <c r="B43" s="104"/>
      <c r="C43" s="104"/>
      <c r="D43" s="104"/>
      <c r="E43" s="104"/>
      <c r="F43" s="104"/>
      <c r="G43" s="105"/>
      <c r="H43" s="52"/>
      <c r="I43" s="101" t="s">
        <v>69</v>
      </c>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91"/>
      <c r="CB43" s="85">
        <f>4077+12</f>
        <v>4089</v>
      </c>
      <c r="CC43" s="86"/>
      <c r="CD43" s="86"/>
      <c r="CE43" s="86"/>
      <c r="CF43" s="86"/>
      <c r="CG43" s="86"/>
      <c r="CH43" s="86"/>
      <c r="CI43" s="86"/>
      <c r="CJ43" s="86"/>
      <c r="CK43" s="86"/>
      <c r="CL43" s="86"/>
      <c r="CM43" s="86"/>
      <c r="CN43" s="87"/>
      <c r="CO43" s="84">
        <v>240</v>
      </c>
      <c r="CP43" s="84"/>
      <c r="CQ43" s="84"/>
      <c r="CR43" s="84"/>
      <c r="CS43" s="84"/>
      <c r="CT43" s="84"/>
      <c r="CU43" s="84"/>
      <c r="CV43" s="84"/>
      <c r="CW43" s="84"/>
      <c r="CX43" s="84"/>
      <c r="CY43" s="84"/>
      <c r="CZ43" s="84"/>
      <c r="DA43" s="84"/>
      <c r="DB43" s="84"/>
      <c r="DC43" s="84"/>
      <c r="DD43" s="84"/>
      <c r="DE43" s="84"/>
    </row>
    <row r="44" spans="1:109" s="49" customFormat="1" ht="12" customHeight="1">
      <c r="A44" s="116" t="s">
        <v>70</v>
      </c>
      <c r="B44" s="117"/>
      <c r="C44" s="117"/>
      <c r="D44" s="117"/>
      <c r="E44" s="117"/>
      <c r="F44" s="117"/>
      <c r="G44" s="118"/>
      <c r="H44" s="48"/>
      <c r="I44" s="95" t="s">
        <v>71</v>
      </c>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6"/>
      <c r="CB44" s="113">
        <f>CB36+CB37+CB38+CB40+CB41+CB42+CB43</f>
        <v>3581459</v>
      </c>
      <c r="CC44" s="114"/>
      <c r="CD44" s="114"/>
      <c r="CE44" s="114"/>
      <c r="CF44" s="114"/>
      <c r="CG44" s="114"/>
      <c r="CH44" s="114"/>
      <c r="CI44" s="114"/>
      <c r="CJ44" s="114"/>
      <c r="CK44" s="114"/>
      <c r="CL44" s="114"/>
      <c r="CM44" s="114"/>
      <c r="CN44" s="115"/>
      <c r="CO44" s="112">
        <f>CO36+CO37+CO38+CO40+CO41+CO42+CO43</f>
        <v>3269937</v>
      </c>
      <c r="CP44" s="112"/>
      <c r="CQ44" s="112"/>
      <c r="CR44" s="112"/>
      <c r="CS44" s="112"/>
      <c r="CT44" s="112"/>
      <c r="CU44" s="112"/>
      <c r="CV44" s="112"/>
      <c r="CW44" s="112"/>
      <c r="CX44" s="112"/>
      <c r="CY44" s="112"/>
      <c r="CZ44" s="112"/>
      <c r="DA44" s="112"/>
      <c r="DB44" s="112"/>
      <c r="DC44" s="112"/>
      <c r="DD44" s="112"/>
      <c r="DE44" s="112"/>
    </row>
    <row r="45" spans="1:109" s="49" customFormat="1" ht="12" customHeight="1">
      <c r="A45" s="116" t="s">
        <v>21</v>
      </c>
      <c r="B45" s="117"/>
      <c r="C45" s="117"/>
      <c r="D45" s="117"/>
      <c r="E45" s="117"/>
      <c r="F45" s="117"/>
      <c r="G45" s="118"/>
      <c r="H45" s="48"/>
      <c r="I45" s="97" t="s">
        <v>72</v>
      </c>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8"/>
      <c r="CB45" s="85"/>
      <c r="CC45" s="86"/>
      <c r="CD45" s="86"/>
      <c r="CE45" s="86"/>
      <c r="CF45" s="86"/>
      <c r="CG45" s="86"/>
      <c r="CH45" s="86"/>
      <c r="CI45" s="86"/>
      <c r="CJ45" s="86"/>
      <c r="CK45" s="86"/>
      <c r="CL45" s="86"/>
      <c r="CM45" s="86"/>
      <c r="CN45" s="87"/>
      <c r="CO45" s="112"/>
      <c r="CP45" s="112"/>
      <c r="CQ45" s="112"/>
      <c r="CR45" s="112"/>
      <c r="CS45" s="112"/>
      <c r="CT45" s="112"/>
      <c r="CU45" s="112"/>
      <c r="CV45" s="112"/>
      <c r="CW45" s="112"/>
      <c r="CX45" s="112"/>
      <c r="CY45" s="112"/>
      <c r="CZ45" s="112"/>
      <c r="DA45" s="112"/>
      <c r="DB45" s="112"/>
      <c r="DC45" s="112"/>
      <c r="DD45" s="112"/>
      <c r="DE45" s="112"/>
    </row>
    <row r="46" spans="1:109" s="49" customFormat="1" ht="12" customHeight="1">
      <c r="A46" s="106" t="s">
        <v>73</v>
      </c>
      <c r="B46" s="107"/>
      <c r="C46" s="107"/>
      <c r="D46" s="107"/>
      <c r="E46" s="107"/>
      <c r="F46" s="107"/>
      <c r="G46" s="108"/>
      <c r="H46" s="48"/>
      <c r="I46" s="99" t="s">
        <v>16</v>
      </c>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100"/>
      <c r="CB46" s="85">
        <v>159100</v>
      </c>
      <c r="CC46" s="86"/>
      <c r="CD46" s="86"/>
      <c r="CE46" s="86"/>
      <c r="CF46" s="86"/>
      <c r="CG46" s="86"/>
      <c r="CH46" s="86"/>
      <c r="CI46" s="86"/>
      <c r="CJ46" s="86"/>
      <c r="CK46" s="86"/>
      <c r="CL46" s="86"/>
      <c r="CM46" s="86"/>
      <c r="CN46" s="87"/>
      <c r="CO46" s="84">
        <v>159100</v>
      </c>
      <c r="CP46" s="84"/>
      <c r="CQ46" s="84"/>
      <c r="CR46" s="84"/>
      <c r="CS46" s="84"/>
      <c r="CT46" s="84"/>
      <c r="CU46" s="84"/>
      <c r="CV46" s="84"/>
      <c r="CW46" s="84"/>
      <c r="CX46" s="84"/>
      <c r="CY46" s="84"/>
      <c r="CZ46" s="84"/>
      <c r="DA46" s="84"/>
      <c r="DB46" s="84"/>
      <c r="DC46" s="84"/>
      <c r="DD46" s="84"/>
      <c r="DE46" s="84"/>
    </row>
    <row r="47" spans="1:109" s="49" customFormat="1" ht="12" customHeight="1">
      <c r="A47" s="106" t="s">
        <v>74</v>
      </c>
      <c r="B47" s="107"/>
      <c r="C47" s="107"/>
      <c r="D47" s="107"/>
      <c r="E47" s="107"/>
      <c r="F47" s="107"/>
      <c r="G47" s="108"/>
      <c r="H47" s="48"/>
      <c r="I47" s="99" t="s">
        <v>75</v>
      </c>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100"/>
      <c r="CB47" s="85">
        <v>159100</v>
      </c>
      <c r="CC47" s="86"/>
      <c r="CD47" s="86"/>
      <c r="CE47" s="86"/>
      <c r="CF47" s="86"/>
      <c r="CG47" s="86"/>
      <c r="CH47" s="86"/>
      <c r="CI47" s="86"/>
      <c r="CJ47" s="86"/>
      <c r="CK47" s="86"/>
      <c r="CL47" s="86"/>
      <c r="CM47" s="86"/>
      <c r="CN47" s="87"/>
      <c r="CO47" s="84">
        <v>159100</v>
      </c>
      <c r="CP47" s="84"/>
      <c r="CQ47" s="84"/>
      <c r="CR47" s="84"/>
      <c r="CS47" s="84"/>
      <c r="CT47" s="84"/>
      <c r="CU47" s="84"/>
      <c r="CV47" s="84"/>
      <c r="CW47" s="84"/>
      <c r="CX47" s="84"/>
      <c r="CY47" s="84"/>
      <c r="CZ47" s="84"/>
      <c r="DA47" s="84"/>
      <c r="DB47" s="84"/>
      <c r="DC47" s="84"/>
      <c r="DD47" s="84"/>
      <c r="DE47" s="84"/>
    </row>
    <row r="48" spans="1:109" s="49" customFormat="1" ht="12" customHeight="1">
      <c r="A48" s="106" t="s">
        <v>76</v>
      </c>
      <c r="B48" s="107"/>
      <c r="C48" s="107"/>
      <c r="D48" s="107"/>
      <c r="E48" s="107"/>
      <c r="F48" s="107"/>
      <c r="G48" s="108"/>
      <c r="H48" s="48"/>
      <c r="I48" s="99" t="s">
        <v>77</v>
      </c>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100"/>
      <c r="CB48" s="85">
        <v>0</v>
      </c>
      <c r="CC48" s="86"/>
      <c r="CD48" s="86"/>
      <c r="CE48" s="86"/>
      <c r="CF48" s="86"/>
      <c r="CG48" s="86"/>
      <c r="CH48" s="86"/>
      <c r="CI48" s="86"/>
      <c r="CJ48" s="86"/>
      <c r="CK48" s="86"/>
      <c r="CL48" s="86"/>
      <c r="CM48" s="86"/>
      <c r="CN48" s="87"/>
      <c r="CO48" s="84">
        <v>0</v>
      </c>
      <c r="CP48" s="84"/>
      <c r="CQ48" s="84"/>
      <c r="CR48" s="84"/>
      <c r="CS48" s="84"/>
      <c r="CT48" s="84"/>
      <c r="CU48" s="84"/>
      <c r="CV48" s="84"/>
      <c r="CW48" s="84"/>
      <c r="CX48" s="84"/>
      <c r="CY48" s="84"/>
      <c r="CZ48" s="84"/>
      <c r="DA48" s="84"/>
      <c r="DB48" s="84"/>
      <c r="DC48" s="84"/>
      <c r="DD48" s="84"/>
      <c r="DE48" s="84"/>
    </row>
    <row r="49" spans="1:109" s="49" customFormat="1" ht="12" customHeight="1">
      <c r="A49" s="106" t="s">
        <v>78</v>
      </c>
      <c r="B49" s="107"/>
      <c r="C49" s="107"/>
      <c r="D49" s="107"/>
      <c r="E49" s="107"/>
      <c r="F49" s="107"/>
      <c r="G49" s="108"/>
      <c r="H49" s="48"/>
      <c r="I49" s="99" t="s">
        <v>79</v>
      </c>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100"/>
      <c r="CB49" s="85">
        <v>0</v>
      </c>
      <c r="CC49" s="86"/>
      <c r="CD49" s="86"/>
      <c r="CE49" s="86"/>
      <c r="CF49" s="86"/>
      <c r="CG49" s="86"/>
      <c r="CH49" s="86"/>
      <c r="CI49" s="86"/>
      <c r="CJ49" s="86"/>
      <c r="CK49" s="86"/>
      <c r="CL49" s="86"/>
      <c r="CM49" s="86"/>
      <c r="CN49" s="87"/>
      <c r="CO49" s="84">
        <v>0</v>
      </c>
      <c r="CP49" s="84"/>
      <c r="CQ49" s="84"/>
      <c r="CR49" s="84"/>
      <c r="CS49" s="84"/>
      <c r="CT49" s="84"/>
      <c r="CU49" s="84"/>
      <c r="CV49" s="84"/>
      <c r="CW49" s="84"/>
      <c r="CX49" s="84"/>
      <c r="CY49" s="84"/>
      <c r="CZ49" s="84"/>
      <c r="DA49" s="84"/>
      <c r="DB49" s="84"/>
      <c r="DC49" s="84"/>
      <c r="DD49" s="84"/>
      <c r="DE49" s="84"/>
    </row>
    <row r="50" spans="1:109" s="49" customFormat="1" ht="12" customHeight="1">
      <c r="A50" s="106" t="s">
        <v>80</v>
      </c>
      <c r="B50" s="107"/>
      <c r="C50" s="107"/>
      <c r="D50" s="107"/>
      <c r="E50" s="107"/>
      <c r="F50" s="107"/>
      <c r="G50" s="108"/>
      <c r="H50" s="48"/>
      <c r="I50" s="99" t="s">
        <v>81</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100"/>
      <c r="CB50" s="85">
        <v>0</v>
      </c>
      <c r="CC50" s="86"/>
      <c r="CD50" s="86"/>
      <c r="CE50" s="86"/>
      <c r="CF50" s="86"/>
      <c r="CG50" s="86"/>
      <c r="CH50" s="86"/>
      <c r="CI50" s="86"/>
      <c r="CJ50" s="86"/>
      <c r="CK50" s="86"/>
      <c r="CL50" s="86"/>
      <c r="CM50" s="86"/>
      <c r="CN50" s="87"/>
      <c r="CO50" s="84">
        <v>0</v>
      </c>
      <c r="CP50" s="84"/>
      <c r="CQ50" s="84"/>
      <c r="CR50" s="84"/>
      <c r="CS50" s="84"/>
      <c r="CT50" s="84"/>
      <c r="CU50" s="84"/>
      <c r="CV50" s="84"/>
      <c r="CW50" s="84"/>
      <c r="CX50" s="84"/>
      <c r="CY50" s="84"/>
      <c r="CZ50" s="84"/>
      <c r="DA50" s="84"/>
      <c r="DB50" s="84"/>
      <c r="DC50" s="84"/>
      <c r="DD50" s="84"/>
      <c r="DE50" s="84"/>
    </row>
    <row r="51" spans="1:109" s="49" customFormat="1" ht="12" customHeight="1">
      <c r="A51" s="106" t="s">
        <v>82</v>
      </c>
      <c r="B51" s="107"/>
      <c r="C51" s="107"/>
      <c r="D51" s="107"/>
      <c r="E51" s="107"/>
      <c r="F51" s="107"/>
      <c r="G51" s="108"/>
      <c r="H51" s="48"/>
      <c r="I51" s="99" t="s">
        <v>17</v>
      </c>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100"/>
      <c r="CB51" s="85">
        <v>0</v>
      </c>
      <c r="CC51" s="86"/>
      <c r="CD51" s="86"/>
      <c r="CE51" s="86"/>
      <c r="CF51" s="86"/>
      <c r="CG51" s="86"/>
      <c r="CH51" s="86"/>
      <c r="CI51" s="86"/>
      <c r="CJ51" s="86"/>
      <c r="CK51" s="86"/>
      <c r="CL51" s="86"/>
      <c r="CM51" s="86"/>
      <c r="CN51" s="87"/>
      <c r="CO51" s="84">
        <v>0</v>
      </c>
      <c r="CP51" s="84"/>
      <c r="CQ51" s="84"/>
      <c r="CR51" s="84"/>
      <c r="CS51" s="84"/>
      <c r="CT51" s="84"/>
      <c r="CU51" s="84"/>
      <c r="CV51" s="84"/>
      <c r="CW51" s="84"/>
      <c r="CX51" s="84"/>
      <c r="CY51" s="84"/>
      <c r="CZ51" s="84"/>
      <c r="DA51" s="84"/>
      <c r="DB51" s="84"/>
      <c r="DC51" s="84"/>
      <c r="DD51" s="84"/>
      <c r="DE51" s="84"/>
    </row>
    <row r="52" spans="1:109" s="49" customFormat="1" ht="12" customHeight="1">
      <c r="A52" s="106" t="s">
        <v>83</v>
      </c>
      <c r="B52" s="107"/>
      <c r="C52" s="107"/>
      <c r="D52" s="107"/>
      <c r="E52" s="107"/>
      <c r="F52" s="107"/>
      <c r="G52" s="108"/>
      <c r="H52" s="48"/>
      <c r="I52" s="99" t="s">
        <v>19</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100"/>
      <c r="CB52" s="85">
        <f>539356+4138</f>
        <v>543494</v>
      </c>
      <c r="CC52" s="86"/>
      <c r="CD52" s="86"/>
      <c r="CE52" s="86"/>
      <c r="CF52" s="86"/>
      <c r="CG52" s="86"/>
      <c r="CH52" s="86"/>
      <c r="CI52" s="86"/>
      <c r="CJ52" s="86"/>
      <c r="CK52" s="86"/>
      <c r="CL52" s="86"/>
      <c r="CM52" s="86"/>
      <c r="CN52" s="87"/>
      <c r="CO52" s="84">
        <v>539356</v>
      </c>
      <c r="CP52" s="84"/>
      <c r="CQ52" s="84"/>
      <c r="CR52" s="84"/>
      <c r="CS52" s="84"/>
      <c r="CT52" s="84"/>
      <c r="CU52" s="84"/>
      <c r="CV52" s="84"/>
      <c r="CW52" s="84"/>
      <c r="CX52" s="84"/>
      <c r="CY52" s="84"/>
      <c r="CZ52" s="84"/>
      <c r="DA52" s="84"/>
      <c r="DB52" s="84"/>
      <c r="DC52" s="84"/>
      <c r="DD52" s="84"/>
      <c r="DE52" s="84"/>
    </row>
    <row r="53" spans="1:109" s="49" customFormat="1" ht="22.5" customHeight="1">
      <c r="A53" s="103" t="s">
        <v>84</v>
      </c>
      <c r="B53" s="104"/>
      <c r="C53" s="104"/>
      <c r="D53" s="104"/>
      <c r="E53" s="104"/>
      <c r="F53" s="104"/>
      <c r="G53" s="105"/>
      <c r="H53" s="52"/>
      <c r="I53" s="101" t="s">
        <v>85</v>
      </c>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91"/>
      <c r="CB53" s="85">
        <f>-7633+24412-340+211+9+1750-690-24412+340+7633-211</f>
        <v>1069</v>
      </c>
      <c r="CC53" s="86"/>
      <c r="CD53" s="86"/>
      <c r="CE53" s="86"/>
      <c r="CF53" s="86"/>
      <c r="CG53" s="86"/>
      <c r="CH53" s="86"/>
      <c r="CI53" s="86"/>
      <c r="CJ53" s="86"/>
      <c r="CK53" s="86"/>
      <c r="CL53" s="86"/>
      <c r="CM53" s="86"/>
      <c r="CN53" s="87"/>
      <c r="CO53" s="84">
        <v>25374</v>
      </c>
      <c r="CP53" s="84"/>
      <c r="CQ53" s="84"/>
      <c r="CR53" s="84"/>
      <c r="CS53" s="84"/>
      <c r="CT53" s="84"/>
      <c r="CU53" s="84"/>
      <c r="CV53" s="84"/>
      <c r="CW53" s="84"/>
      <c r="CX53" s="84"/>
      <c r="CY53" s="84"/>
      <c r="CZ53" s="84"/>
      <c r="DA53" s="84"/>
      <c r="DB53" s="84"/>
      <c r="DC53" s="84"/>
      <c r="DD53" s="84"/>
      <c r="DE53" s="84"/>
    </row>
    <row r="54" spans="1:109" s="49" customFormat="1" ht="22.5" customHeight="1">
      <c r="A54" s="103" t="s">
        <v>86</v>
      </c>
      <c r="B54" s="104"/>
      <c r="C54" s="104"/>
      <c r="D54" s="104"/>
      <c r="E54" s="104"/>
      <c r="F54" s="104"/>
      <c r="G54" s="105"/>
      <c r="H54" s="52"/>
      <c r="I54" s="101" t="s">
        <v>87</v>
      </c>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91"/>
      <c r="CB54" s="85">
        <f>22879+212646+224577</f>
        <v>460102</v>
      </c>
      <c r="CC54" s="86"/>
      <c r="CD54" s="86"/>
      <c r="CE54" s="86"/>
      <c r="CF54" s="86"/>
      <c r="CG54" s="86"/>
      <c r="CH54" s="86"/>
      <c r="CI54" s="86"/>
      <c r="CJ54" s="86"/>
      <c r="CK54" s="86"/>
      <c r="CL54" s="86"/>
      <c r="CM54" s="86"/>
      <c r="CN54" s="87"/>
      <c r="CO54" s="84">
        <v>294303</v>
      </c>
      <c r="CP54" s="84"/>
      <c r="CQ54" s="84"/>
      <c r="CR54" s="84"/>
      <c r="CS54" s="84"/>
      <c r="CT54" s="84"/>
      <c r="CU54" s="84"/>
      <c r="CV54" s="84"/>
      <c r="CW54" s="84"/>
      <c r="CX54" s="84"/>
      <c r="CY54" s="84"/>
      <c r="CZ54" s="84"/>
      <c r="DA54" s="84"/>
      <c r="DB54" s="84"/>
      <c r="DC54" s="84"/>
      <c r="DD54" s="84"/>
      <c r="DE54" s="84"/>
    </row>
    <row r="55" spans="1:109" s="49" customFormat="1" ht="12" customHeight="1">
      <c r="A55" s="106" t="s">
        <v>88</v>
      </c>
      <c r="B55" s="107"/>
      <c r="C55" s="107"/>
      <c r="D55" s="107"/>
      <c r="E55" s="107"/>
      <c r="F55" s="107"/>
      <c r="G55" s="108"/>
      <c r="H55" s="48"/>
      <c r="I55" s="99" t="s">
        <v>119</v>
      </c>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100"/>
      <c r="CB55" s="85">
        <f>161017-61021</f>
        <v>99996</v>
      </c>
      <c r="CC55" s="86"/>
      <c r="CD55" s="86"/>
      <c r="CE55" s="86"/>
      <c r="CF55" s="86"/>
      <c r="CG55" s="86"/>
      <c r="CH55" s="86"/>
      <c r="CI55" s="86"/>
      <c r="CJ55" s="86"/>
      <c r="CK55" s="86"/>
      <c r="CL55" s="86"/>
      <c r="CM55" s="86"/>
      <c r="CN55" s="87"/>
      <c r="CO55" s="84">
        <v>165799</v>
      </c>
      <c r="CP55" s="84"/>
      <c r="CQ55" s="84"/>
      <c r="CR55" s="84"/>
      <c r="CS55" s="84"/>
      <c r="CT55" s="84"/>
      <c r="CU55" s="84"/>
      <c r="CV55" s="84"/>
      <c r="CW55" s="84"/>
      <c r="CX55" s="84"/>
      <c r="CY55" s="84"/>
      <c r="CZ55" s="84"/>
      <c r="DA55" s="84"/>
      <c r="DB55" s="84"/>
      <c r="DC55" s="84"/>
      <c r="DD55" s="84"/>
      <c r="DE55" s="84"/>
    </row>
    <row r="56" spans="1:109" s="49" customFormat="1" ht="12" customHeight="1">
      <c r="A56" s="116" t="s">
        <v>89</v>
      </c>
      <c r="B56" s="117"/>
      <c r="C56" s="117"/>
      <c r="D56" s="117"/>
      <c r="E56" s="117"/>
      <c r="F56" s="117"/>
      <c r="G56" s="118"/>
      <c r="H56" s="48"/>
      <c r="I56" s="95" t="s">
        <v>90</v>
      </c>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6"/>
      <c r="CB56" s="113">
        <f>CB46-CB49-CB50+CB51+CB52-CB53+CB54+CB55</f>
        <v>1261623</v>
      </c>
      <c r="CC56" s="114"/>
      <c r="CD56" s="114"/>
      <c r="CE56" s="114"/>
      <c r="CF56" s="114"/>
      <c r="CG56" s="114"/>
      <c r="CH56" s="114"/>
      <c r="CI56" s="114"/>
      <c r="CJ56" s="114"/>
      <c r="CK56" s="114"/>
      <c r="CL56" s="114"/>
      <c r="CM56" s="114"/>
      <c r="CN56" s="115"/>
      <c r="CO56" s="112">
        <f>CO46+CO52-CO53+CO54+CO55</f>
        <v>1133184</v>
      </c>
      <c r="CP56" s="112"/>
      <c r="CQ56" s="112"/>
      <c r="CR56" s="112"/>
      <c r="CS56" s="112"/>
      <c r="CT56" s="112"/>
      <c r="CU56" s="112"/>
      <c r="CV56" s="112"/>
      <c r="CW56" s="112"/>
      <c r="CX56" s="112"/>
      <c r="CY56" s="112"/>
      <c r="CZ56" s="112"/>
      <c r="DA56" s="112"/>
      <c r="DB56" s="112"/>
      <c r="DC56" s="112"/>
      <c r="DD56" s="112"/>
      <c r="DE56" s="112"/>
    </row>
    <row r="57" spans="1:109" s="49" customFormat="1" ht="12" customHeight="1">
      <c r="A57" s="116" t="s">
        <v>91</v>
      </c>
      <c r="B57" s="117"/>
      <c r="C57" s="117"/>
      <c r="D57" s="117"/>
      <c r="E57" s="117"/>
      <c r="F57" s="117"/>
      <c r="G57" s="118"/>
      <c r="H57" s="48"/>
      <c r="I57" s="95" t="s">
        <v>92</v>
      </c>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6"/>
      <c r="CB57" s="113">
        <f>CB44+CB49+CB56</f>
        <v>4843082</v>
      </c>
      <c r="CC57" s="114"/>
      <c r="CD57" s="114"/>
      <c r="CE57" s="114"/>
      <c r="CF57" s="114"/>
      <c r="CG57" s="114"/>
      <c r="CH57" s="114"/>
      <c r="CI57" s="114"/>
      <c r="CJ57" s="114"/>
      <c r="CK57" s="114"/>
      <c r="CL57" s="114"/>
      <c r="CM57" s="114"/>
      <c r="CN57" s="115"/>
      <c r="CO57" s="112">
        <f>CO44+CO56</f>
        <v>4403121</v>
      </c>
      <c r="CP57" s="112"/>
      <c r="CQ57" s="112"/>
      <c r="CR57" s="112"/>
      <c r="CS57" s="112"/>
      <c r="CT57" s="112"/>
      <c r="CU57" s="112"/>
      <c r="CV57" s="112"/>
      <c r="CW57" s="112"/>
      <c r="CX57" s="112"/>
      <c r="CY57" s="112"/>
      <c r="CZ57" s="112"/>
      <c r="DA57" s="112"/>
      <c r="DB57" s="112"/>
      <c r="DC57" s="112"/>
      <c r="DD57" s="112"/>
      <c r="DE57" s="112"/>
    </row>
    <row r="58" spans="1:109" s="49" customFormat="1" ht="12" customHeight="1">
      <c r="A58" s="116" t="s">
        <v>22</v>
      </c>
      <c r="B58" s="117"/>
      <c r="C58" s="117"/>
      <c r="D58" s="117"/>
      <c r="E58" s="117"/>
      <c r="F58" s="117"/>
      <c r="G58" s="118"/>
      <c r="H58" s="48"/>
      <c r="I58" s="97" t="s">
        <v>94</v>
      </c>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8"/>
      <c r="CB58" s="85"/>
      <c r="CC58" s="86"/>
      <c r="CD58" s="86"/>
      <c r="CE58" s="86"/>
      <c r="CF58" s="86"/>
      <c r="CG58" s="86"/>
      <c r="CH58" s="86"/>
      <c r="CI58" s="86"/>
      <c r="CJ58" s="86"/>
      <c r="CK58" s="86"/>
      <c r="CL58" s="86"/>
      <c r="CM58" s="86"/>
      <c r="CN58" s="87"/>
      <c r="CO58" s="112"/>
      <c r="CP58" s="112"/>
      <c r="CQ58" s="112"/>
      <c r="CR58" s="112"/>
      <c r="CS58" s="112"/>
      <c r="CT58" s="112"/>
      <c r="CU58" s="112"/>
      <c r="CV58" s="112"/>
      <c r="CW58" s="112"/>
      <c r="CX58" s="112"/>
      <c r="CY58" s="112"/>
      <c r="CZ58" s="112"/>
      <c r="DA58" s="112"/>
      <c r="DB58" s="112"/>
      <c r="DC58" s="112"/>
      <c r="DD58" s="112"/>
      <c r="DE58" s="112"/>
    </row>
    <row r="59" spans="1:109" s="49" customFormat="1" ht="12" customHeight="1">
      <c r="A59" s="106" t="s">
        <v>95</v>
      </c>
      <c r="B59" s="107"/>
      <c r="C59" s="107"/>
      <c r="D59" s="107"/>
      <c r="E59" s="107"/>
      <c r="F59" s="107"/>
      <c r="G59" s="108"/>
      <c r="H59" s="48"/>
      <c r="I59" s="99" t="s">
        <v>96</v>
      </c>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100"/>
      <c r="CB59" s="85">
        <v>3037135</v>
      </c>
      <c r="CC59" s="86"/>
      <c r="CD59" s="86"/>
      <c r="CE59" s="86"/>
      <c r="CF59" s="86"/>
      <c r="CG59" s="86"/>
      <c r="CH59" s="86"/>
      <c r="CI59" s="86"/>
      <c r="CJ59" s="86"/>
      <c r="CK59" s="86"/>
      <c r="CL59" s="86"/>
      <c r="CM59" s="86"/>
      <c r="CN59" s="87"/>
      <c r="CO59" s="84">
        <v>2630137</v>
      </c>
      <c r="CP59" s="84"/>
      <c r="CQ59" s="84"/>
      <c r="CR59" s="84"/>
      <c r="CS59" s="84"/>
      <c r="CT59" s="84"/>
      <c r="CU59" s="84"/>
      <c r="CV59" s="84"/>
      <c r="CW59" s="84"/>
      <c r="CX59" s="84"/>
      <c r="CY59" s="84"/>
      <c r="CZ59" s="84"/>
      <c r="DA59" s="84"/>
      <c r="DB59" s="84"/>
      <c r="DC59" s="84"/>
      <c r="DD59" s="84"/>
      <c r="DE59" s="84"/>
    </row>
    <row r="60" spans="1:109" s="49" customFormat="1" ht="12" customHeight="1">
      <c r="A60" s="106" t="s">
        <v>98</v>
      </c>
      <c r="B60" s="107"/>
      <c r="C60" s="107"/>
      <c r="D60" s="107"/>
      <c r="E60" s="107"/>
      <c r="F60" s="107"/>
      <c r="G60" s="108"/>
      <c r="H60" s="48"/>
      <c r="I60" s="99" t="s">
        <v>97</v>
      </c>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100"/>
      <c r="CB60" s="85">
        <v>310468</v>
      </c>
      <c r="CC60" s="86"/>
      <c r="CD60" s="86"/>
      <c r="CE60" s="86"/>
      <c r="CF60" s="86"/>
      <c r="CG60" s="86"/>
      <c r="CH60" s="86"/>
      <c r="CI60" s="86"/>
      <c r="CJ60" s="86"/>
      <c r="CK60" s="86"/>
      <c r="CL60" s="86"/>
      <c r="CM60" s="86"/>
      <c r="CN60" s="87"/>
      <c r="CO60" s="84">
        <v>207764</v>
      </c>
      <c r="CP60" s="84"/>
      <c r="CQ60" s="84"/>
      <c r="CR60" s="84"/>
      <c r="CS60" s="84"/>
      <c r="CT60" s="84"/>
      <c r="CU60" s="84"/>
      <c r="CV60" s="84"/>
      <c r="CW60" s="84"/>
      <c r="CX60" s="84"/>
      <c r="CY60" s="84"/>
      <c r="CZ60" s="84"/>
      <c r="DA60" s="84"/>
      <c r="DB60" s="84"/>
      <c r="DC60" s="84"/>
      <c r="DD60" s="84"/>
      <c r="DE60" s="84"/>
    </row>
    <row r="61" spans="1:109" s="66" customFormat="1" ht="12" customHeight="1">
      <c r="A61" s="63"/>
      <c r="B61" s="63"/>
      <c r="C61" s="63"/>
      <c r="D61" s="63"/>
      <c r="E61" s="63"/>
      <c r="F61" s="63"/>
      <c r="G61" s="63"/>
      <c r="H61" s="64"/>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row>
    <row r="62" spans="1:109" s="66" customFormat="1" ht="12" customHeight="1">
      <c r="A62" s="63"/>
      <c r="B62" s="63"/>
      <c r="C62" s="63"/>
      <c r="D62" s="63"/>
      <c r="E62" s="63"/>
      <c r="F62" s="63"/>
      <c r="G62" s="63"/>
      <c r="H62" s="64"/>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row>
    <row r="63" spans="1:109" s="66" customFormat="1" ht="12" customHeight="1">
      <c r="A63" s="67"/>
      <c r="B63" s="67"/>
      <c r="C63" s="67"/>
      <c r="D63" s="67"/>
      <c r="E63" s="67"/>
      <c r="F63" s="67"/>
      <c r="G63" s="67"/>
      <c r="H63" s="68"/>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row>
    <row r="64" spans="1:109" s="49" customFormat="1" ht="12" customHeight="1">
      <c r="A64" s="116" t="s">
        <v>99</v>
      </c>
      <c r="B64" s="117"/>
      <c r="C64" s="117"/>
      <c r="D64" s="117"/>
      <c r="E64" s="117"/>
      <c r="F64" s="117"/>
      <c r="G64" s="118"/>
      <c r="H64" s="48"/>
      <c r="I64" s="97" t="s">
        <v>100</v>
      </c>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8"/>
      <c r="CB64" s="85"/>
      <c r="CC64" s="86"/>
      <c r="CD64" s="86"/>
      <c r="CE64" s="86"/>
      <c r="CF64" s="86"/>
      <c r="CG64" s="86"/>
      <c r="CH64" s="86"/>
      <c r="CI64" s="86"/>
      <c r="CJ64" s="86"/>
      <c r="CK64" s="86"/>
      <c r="CL64" s="86"/>
      <c r="CM64" s="86"/>
      <c r="CN64" s="87"/>
      <c r="CO64" s="109"/>
      <c r="CP64" s="110"/>
      <c r="CQ64" s="110"/>
      <c r="CR64" s="110"/>
      <c r="CS64" s="110"/>
      <c r="CT64" s="110"/>
      <c r="CU64" s="110"/>
      <c r="CV64" s="110"/>
      <c r="CW64" s="110"/>
      <c r="CX64" s="110"/>
      <c r="CY64" s="110"/>
      <c r="CZ64" s="110"/>
      <c r="DA64" s="110"/>
      <c r="DB64" s="110"/>
      <c r="DC64" s="110"/>
      <c r="DD64" s="110"/>
      <c r="DE64" s="111"/>
    </row>
    <row r="65" spans="1:109" s="49" customFormat="1" ht="12" customHeight="1">
      <c r="A65" s="106"/>
      <c r="B65" s="107"/>
      <c r="C65" s="107"/>
      <c r="D65" s="107"/>
      <c r="E65" s="107"/>
      <c r="F65" s="107"/>
      <c r="G65" s="108"/>
      <c r="H65" s="48"/>
      <c r="I65" s="97" t="s">
        <v>101</v>
      </c>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8"/>
      <c r="CB65" s="85"/>
      <c r="CC65" s="86"/>
      <c r="CD65" s="86"/>
      <c r="CE65" s="86"/>
      <c r="CF65" s="86"/>
      <c r="CG65" s="86"/>
      <c r="CH65" s="86"/>
      <c r="CI65" s="86"/>
      <c r="CJ65" s="86"/>
      <c r="CK65" s="86"/>
      <c r="CL65" s="86"/>
      <c r="CM65" s="86"/>
      <c r="CN65" s="87"/>
      <c r="CO65" s="109"/>
      <c r="CP65" s="110"/>
      <c r="CQ65" s="110"/>
      <c r="CR65" s="110"/>
      <c r="CS65" s="110"/>
      <c r="CT65" s="110"/>
      <c r="CU65" s="110"/>
      <c r="CV65" s="110"/>
      <c r="CW65" s="110"/>
      <c r="CX65" s="110"/>
      <c r="CY65" s="110"/>
      <c r="CZ65" s="110"/>
      <c r="DA65" s="110"/>
      <c r="DB65" s="110"/>
      <c r="DC65" s="110"/>
      <c r="DD65" s="110"/>
      <c r="DE65" s="111"/>
    </row>
    <row r="66" spans="1:109" s="49" customFormat="1" ht="12" customHeight="1">
      <c r="A66" s="106" t="s">
        <v>102</v>
      </c>
      <c r="B66" s="107"/>
      <c r="C66" s="107"/>
      <c r="D66" s="107"/>
      <c r="E66" s="107"/>
      <c r="F66" s="107"/>
      <c r="G66" s="108"/>
      <c r="H66" s="48"/>
      <c r="I66" s="99" t="s">
        <v>103</v>
      </c>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100"/>
      <c r="CB66" s="85">
        <v>0</v>
      </c>
      <c r="CC66" s="86"/>
      <c r="CD66" s="86"/>
      <c r="CE66" s="86"/>
      <c r="CF66" s="86"/>
      <c r="CG66" s="86"/>
      <c r="CH66" s="86"/>
      <c r="CI66" s="86"/>
      <c r="CJ66" s="86"/>
      <c r="CK66" s="86"/>
      <c r="CL66" s="86"/>
      <c r="CM66" s="86"/>
      <c r="CN66" s="87"/>
      <c r="CO66" s="84">
        <v>0</v>
      </c>
      <c r="CP66" s="84"/>
      <c r="CQ66" s="84"/>
      <c r="CR66" s="84"/>
      <c r="CS66" s="84"/>
      <c r="CT66" s="84"/>
      <c r="CU66" s="84"/>
      <c r="CV66" s="84"/>
      <c r="CW66" s="84"/>
      <c r="CX66" s="84"/>
      <c r="CY66" s="84"/>
      <c r="CZ66" s="84"/>
      <c r="DA66" s="84"/>
      <c r="DB66" s="84"/>
      <c r="DC66" s="84"/>
      <c r="DD66" s="84"/>
      <c r="DE66" s="84"/>
    </row>
    <row r="67" spans="1:109" s="49" customFormat="1" ht="12" customHeight="1">
      <c r="A67" s="106" t="s">
        <v>104</v>
      </c>
      <c r="B67" s="107"/>
      <c r="C67" s="107"/>
      <c r="D67" s="107"/>
      <c r="E67" s="107"/>
      <c r="F67" s="107"/>
      <c r="G67" s="108"/>
      <c r="H67" s="48"/>
      <c r="I67" s="99" t="s">
        <v>105</v>
      </c>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100"/>
      <c r="CB67" s="85">
        <v>8357</v>
      </c>
      <c r="CC67" s="86"/>
      <c r="CD67" s="86"/>
      <c r="CE67" s="86"/>
      <c r="CF67" s="86"/>
      <c r="CG67" s="86"/>
      <c r="CH67" s="86"/>
      <c r="CI67" s="86"/>
      <c r="CJ67" s="86"/>
      <c r="CK67" s="86"/>
      <c r="CL67" s="86"/>
      <c r="CM67" s="86"/>
      <c r="CN67" s="87"/>
      <c r="CO67" s="84">
        <v>13010</v>
      </c>
      <c r="CP67" s="84"/>
      <c r="CQ67" s="84"/>
      <c r="CR67" s="84"/>
      <c r="CS67" s="84"/>
      <c r="CT67" s="84"/>
      <c r="CU67" s="84"/>
      <c r="CV67" s="84"/>
      <c r="CW67" s="84"/>
      <c r="CX67" s="84"/>
      <c r="CY67" s="84"/>
      <c r="CZ67" s="84"/>
      <c r="DA67" s="84"/>
      <c r="DB67" s="84"/>
      <c r="DC67" s="84"/>
      <c r="DD67" s="84"/>
      <c r="DE67" s="84"/>
    </row>
    <row r="68" spans="1:109" s="49" customFormat="1" ht="12" customHeight="1">
      <c r="A68" s="106" t="s">
        <v>35</v>
      </c>
      <c r="B68" s="107"/>
      <c r="C68" s="107"/>
      <c r="D68" s="107"/>
      <c r="E68" s="107"/>
      <c r="F68" s="107"/>
      <c r="G68" s="108"/>
      <c r="H68" s="48"/>
      <c r="I68" s="99" t="s">
        <v>106</v>
      </c>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100"/>
      <c r="CB68" s="85">
        <v>0</v>
      </c>
      <c r="CC68" s="86"/>
      <c r="CD68" s="86"/>
      <c r="CE68" s="86"/>
      <c r="CF68" s="86"/>
      <c r="CG68" s="86"/>
      <c r="CH68" s="86"/>
      <c r="CI68" s="86"/>
      <c r="CJ68" s="86"/>
      <c r="CK68" s="86"/>
      <c r="CL68" s="86"/>
      <c r="CM68" s="86"/>
      <c r="CN68" s="87"/>
      <c r="CO68" s="84">
        <v>0</v>
      </c>
      <c r="CP68" s="84"/>
      <c r="CQ68" s="84"/>
      <c r="CR68" s="84"/>
      <c r="CS68" s="84"/>
      <c r="CT68" s="84"/>
      <c r="CU68" s="84"/>
      <c r="CV68" s="84"/>
      <c r="CW68" s="84"/>
      <c r="CX68" s="84"/>
      <c r="CY68" s="84"/>
      <c r="CZ68" s="84"/>
      <c r="DA68" s="84"/>
      <c r="DB68" s="84"/>
      <c r="DC68" s="84"/>
      <c r="DD68" s="84"/>
      <c r="DE68" s="84"/>
    </row>
    <row r="69" spans="1:109" s="49" customFormat="1" ht="12" customHeight="1">
      <c r="A69" s="106" t="s">
        <v>37</v>
      </c>
      <c r="B69" s="107"/>
      <c r="C69" s="107"/>
      <c r="D69" s="107"/>
      <c r="E69" s="107"/>
      <c r="F69" s="107"/>
      <c r="G69" s="108"/>
      <c r="H69" s="48"/>
      <c r="I69" s="99" t="s">
        <v>107</v>
      </c>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100"/>
      <c r="CB69" s="85">
        <v>0</v>
      </c>
      <c r="CC69" s="86"/>
      <c r="CD69" s="86"/>
      <c r="CE69" s="86"/>
      <c r="CF69" s="86"/>
      <c r="CG69" s="86"/>
      <c r="CH69" s="86"/>
      <c r="CI69" s="86"/>
      <c r="CJ69" s="86"/>
      <c r="CK69" s="86"/>
      <c r="CL69" s="86"/>
      <c r="CM69" s="86"/>
      <c r="CN69" s="87"/>
      <c r="CO69" s="84">
        <v>0</v>
      </c>
      <c r="CP69" s="84"/>
      <c r="CQ69" s="84"/>
      <c r="CR69" s="84"/>
      <c r="CS69" s="84"/>
      <c r="CT69" s="84"/>
      <c r="CU69" s="84"/>
      <c r="CV69" s="84"/>
      <c r="CW69" s="84"/>
      <c r="CX69" s="84"/>
      <c r="CY69" s="84"/>
      <c r="CZ69" s="84"/>
      <c r="DA69" s="84"/>
      <c r="DB69" s="84"/>
      <c r="DC69" s="84"/>
      <c r="DD69" s="84"/>
      <c r="DE69" s="84"/>
    </row>
    <row r="70" spans="1:109" s="49" customFormat="1" ht="12" customHeight="1">
      <c r="A70" s="106" t="s">
        <v>39</v>
      </c>
      <c r="B70" s="107"/>
      <c r="C70" s="107"/>
      <c r="D70" s="107"/>
      <c r="E70" s="107"/>
      <c r="F70" s="107"/>
      <c r="G70" s="108"/>
      <c r="H70" s="48"/>
      <c r="I70" s="99" t="s">
        <v>108</v>
      </c>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100"/>
      <c r="CB70" s="85">
        <v>0</v>
      </c>
      <c r="CC70" s="86"/>
      <c r="CD70" s="86"/>
      <c r="CE70" s="86"/>
      <c r="CF70" s="86"/>
      <c r="CG70" s="86"/>
      <c r="CH70" s="86"/>
      <c r="CI70" s="86"/>
      <c r="CJ70" s="86"/>
      <c r="CK70" s="86"/>
      <c r="CL70" s="86"/>
      <c r="CM70" s="86"/>
      <c r="CN70" s="87"/>
      <c r="CO70" s="84">
        <v>0</v>
      </c>
      <c r="CP70" s="84"/>
      <c r="CQ70" s="84"/>
      <c r="CR70" s="84"/>
      <c r="CS70" s="84"/>
      <c r="CT70" s="84"/>
      <c r="CU70" s="84"/>
      <c r="CV70" s="84"/>
      <c r="CW70" s="84"/>
      <c r="CX70" s="84"/>
      <c r="CY70" s="84"/>
      <c r="CZ70" s="84"/>
      <c r="DA70" s="84"/>
      <c r="DB70" s="84"/>
      <c r="DC70" s="84"/>
      <c r="DD70" s="84"/>
      <c r="DE70" s="84"/>
    </row>
    <row r="71" spans="1:109" s="49" customFormat="1" ht="12" customHeight="1">
      <c r="A71" s="106" t="s">
        <v>41</v>
      </c>
      <c r="B71" s="107"/>
      <c r="C71" s="107"/>
      <c r="D71" s="107"/>
      <c r="E71" s="107"/>
      <c r="F71" s="107"/>
      <c r="G71" s="108"/>
      <c r="H71" s="48"/>
      <c r="I71" s="99" t="s">
        <v>109</v>
      </c>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100"/>
      <c r="CB71" s="85">
        <v>0</v>
      </c>
      <c r="CC71" s="86"/>
      <c r="CD71" s="86"/>
      <c r="CE71" s="86"/>
      <c r="CF71" s="86"/>
      <c r="CG71" s="86"/>
      <c r="CH71" s="86"/>
      <c r="CI71" s="86"/>
      <c r="CJ71" s="86"/>
      <c r="CK71" s="86"/>
      <c r="CL71" s="86"/>
      <c r="CM71" s="86"/>
      <c r="CN71" s="87"/>
      <c r="CO71" s="84">
        <v>0</v>
      </c>
      <c r="CP71" s="84"/>
      <c r="CQ71" s="84"/>
      <c r="CR71" s="84"/>
      <c r="CS71" s="84"/>
      <c r="CT71" s="84"/>
      <c r="CU71" s="84"/>
      <c r="CV71" s="84"/>
      <c r="CW71" s="84"/>
      <c r="CX71" s="84"/>
      <c r="CY71" s="84"/>
      <c r="CZ71" s="84"/>
      <c r="DA71" s="84"/>
      <c r="DB71" s="84"/>
      <c r="DC71" s="84"/>
      <c r="DD71" s="84"/>
      <c r="DE71" s="84"/>
    </row>
    <row r="72" spans="1:109" s="49" customFormat="1" ht="22.5" customHeight="1">
      <c r="A72" s="103" t="s">
        <v>43</v>
      </c>
      <c r="B72" s="104"/>
      <c r="C72" s="104"/>
      <c r="D72" s="104"/>
      <c r="E72" s="104"/>
      <c r="F72" s="104"/>
      <c r="G72" s="105"/>
      <c r="H72" s="52"/>
      <c r="I72" s="101" t="s">
        <v>118</v>
      </c>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91"/>
      <c r="CB72" s="85">
        <v>0</v>
      </c>
      <c r="CC72" s="86"/>
      <c r="CD72" s="86"/>
      <c r="CE72" s="86"/>
      <c r="CF72" s="86"/>
      <c r="CG72" s="86"/>
      <c r="CH72" s="86"/>
      <c r="CI72" s="86"/>
      <c r="CJ72" s="86"/>
      <c r="CK72" s="86"/>
      <c r="CL72" s="86"/>
      <c r="CM72" s="86"/>
      <c r="CN72" s="87"/>
      <c r="CO72" s="84">
        <v>0</v>
      </c>
      <c r="CP72" s="84"/>
      <c r="CQ72" s="84"/>
      <c r="CR72" s="84"/>
      <c r="CS72" s="84"/>
      <c r="CT72" s="84"/>
      <c r="CU72" s="84"/>
      <c r="CV72" s="84"/>
      <c r="CW72" s="84"/>
      <c r="CX72" s="84"/>
      <c r="CY72" s="84"/>
      <c r="CZ72" s="84"/>
      <c r="DA72" s="84"/>
      <c r="DB72" s="84"/>
      <c r="DC72" s="84"/>
      <c r="DD72" s="84"/>
      <c r="DE72" s="84"/>
    </row>
    <row r="73" spans="1:109" s="49" customFormat="1" ht="12" customHeight="1">
      <c r="A73" s="106" t="s">
        <v>45</v>
      </c>
      <c r="B73" s="107"/>
      <c r="C73" s="107"/>
      <c r="D73" s="107"/>
      <c r="E73" s="107"/>
      <c r="F73" s="107"/>
      <c r="G73" s="108"/>
      <c r="H73" s="48"/>
      <c r="I73" s="99" t="s">
        <v>110</v>
      </c>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100"/>
      <c r="CB73" s="85">
        <v>3891</v>
      </c>
      <c r="CC73" s="86"/>
      <c r="CD73" s="86"/>
      <c r="CE73" s="86"/>
      <c r="CF73" s="86"/>
      <c r="CG73" s="86"/>
      <c r="CH73" s="86"/>
      <c r="CI73" s="86"/>
      <c r="CJ73" s="86"/>
      <c r="CK73" s="86"/>
      <c r="CL73" s="86"/>
      <c r="CM73" s="86"/>
      <c r="CN73" s="87"/>
      <c r="CO73" s="84">
        <v>55</v>
      </c>
      <c r="CP73" s="84"/>
      <c r="CQ73" s="84"/>
      <c r="CR73" s="84"/>
      <c r="CS73" s="84"/>
      <c r="CT73" s="84"/>
      <c r="CU73" s="84"/>
      <c r="CV73" s="84"/>
      <c r="CW73" s="84"/>
      <c r="CX73" s="84"/>
      <c r="CY73" s="84"/>
      <c r="CZ73" s="84"/>
      <c r="DA73" s="84"/>
      <c r="DB73" s="84"/>
      <c r="DC73" s="84"/>
      <c r="DD73" s="84"/>
      <c r="DE73" s="84"/>
    </row>
    <row r="74" spans="1:109" s="49" customFormat="1" ht="12" customHeight="1">
      <c r="A74" s="106" t="s">
        <v>47</v>
      </c>
      <c r="B74" s="107"/>
      <c r="C74" s="107"/>
      <c r="D74" s="107"/>
      <c r="E74" s="107"/>
      <c r="F74" s="107"/>
      <c r="G74" s="108"/>
      <c r="H74" s="48"/>
      <c r="I74" s="99" t="s">
        <v>111</v>
      </c>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100"/>
      <c r="CB74" s="85">
        <v>0</v>
      </c>
      <c r="CC74" s="86"/>
      <c r="CD74" s="86"/>
      <c r="CE74" s="86"/>
      <c r="CF74" s="86"/>
      <c r="CG74" s="86"/>
      <c r="CH74" s="86"/>
      <c r="CI74" s="86"/>
      <c r="CJ74" s="86"/>
      <c r="CK74" s="86"/>
      <c r="CL74" s="86"/>
      <c r="CM74" s="86"/>
      <c r="CN74" s="87"/>
      <c r="CO74" s="84">
        <v>0</v>
      </c>
      <c r="CP74" s="84"/>
      <c r="CQ74" s="84"/>
      <c r="CR74" s="84"/>
      <c r="CS74" s="84"/>
      <c r="CT74" s="84"/>
      <c r="CU74" s="84"/>
      <c r="CV74" s="84"/>
      <c r="CW74" s="84"/>
      <c r="CX74" s="84"/>
      <c r="CY74" s="84"/>
      <c r="CZ74" s="84"/>
      <c r="DA74" s="84"/>
      <c r="DB74" s="84"/>
      <c r="DC74" s="84"/>
      <c r="DD74" s="84"/>
      <c r="DE74" s="84"/>
    </row>
    <row r="75" spans="1:109" s="49" customFormat="1" ht="12" customHeight="1">
      <c r="A75" s="106" t="s">
        <v>49</v>
      </c>
      <c r="B75" s="107"/>
      <c r="C75" s="107"/>
      <c r="D75" s="107"/>
      <c r="E75" s="107"/>
      <c r="F75" s="107"/>
      <c r="G75" s="108"/>
      <c r="H75" s="48"/>
      <c r="I75" s="99" t="s">
        <v>112</v>
      </c>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100"/>
      <c r="CB75" s="85">
        <v>439</v>
      </c>
      <c r="CC75" s="86"/>
      <c r="CD75" s="86"/>
      <c r="CE75" s="86"/>
      <c r="CF75" s="86"/>
      <c r="CG75" s="86"/>
      <c r="CH75" s="86"/>
      <c r="CI75" s="86"/>
      <c r="CJ75" s="86"/>
      <c r="CK75" s="86"/>
      <c r="CL75" s="86"/>
      <c r="CM75" s="86"/>
      <c r="CN75" s="87"/>
      <c r="CO75" s="84">
        <v>0</v>
      </c>
      <c r="CP75" s="84"/>
      <c r="CQ75" s="84"/>
      <c r="CR75" s="84"/>
      <c r="CS75" s="84"/>
      <c r="CT75" s="84"/>
      <c r="CU75" s="84"/>
      <c r="CV75" s="84"/>
      <c r="CW75" s="84"/>
      <c r="CX75" s="84"/>
      <c r="CY75" s="84"/>
      <c r="CZ75" s="84"/>
      <c r="DA75" s="84"/>
      <c r="DB75" s="84"/>
      <c r="DC75" s="84"/>
      <c r="DD75" s="84"/>
      <c r="DE75" s="84"/>
    </row>
    <row r="76" spans="1:109" s="49" customFormat="1" ht="12" customHeight="1">
      <c r="A76" s="106"/>
      <c r="B76" s="107"/>
      <c r="C76" s="107"/>
      <c r="D76" s="107"/>
      <c r="E76" s="107"/>
      <c r="F76" s="107"/>
      <c r="G76" s="108"/>
      <c r="H76" s="48"/>
      <c r="I76" s="97" t="s">
        <v>113</v>
      </c>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8"/>
      <c r="CB76" s="85"/>
      <c r="CC76" s="86"/>
      <c r="CD76" s="86"/>
      <c r="CE76" s="86"/>
      <c r="CF76" s="86"/>
      <c r="CG76" s="86"/>
      <c r="CH76" s="86"/>
      <c r="CI76" s="86"/>
      <c r="CJ76" s="86"/>
      <c r="CK76" s="86"/>
      <c r="CL76" s="86"/>
      <c r="CM76" s="86"/>
      <c r="CN76" s="87"/>
      <c r="CO76" s="84"/>
      <c r="CP76" s="84"/>
      <c r="CQ76" s="84"/>
      <c r="CR76" s="84"/>
      <c r="CS76" s="84"/>
      <c r="CT76" s="84"/>
      <c r="CU76" s="84"/>
      <c r="CV76" s="84"/>
      <c r="CW76" s="84"/>
      <c r="CX76" s="84"/>
      <c r="CY76" s="84"/>
      <c r="CZ76" s="84"/>
      <c r="DA76" s="84"/>
      <c r="DB76" s="84"/>
      <c r="DC76" s="84"/>
      <c r="DD76" s="84"/>
      <c r="DE76" s="84"/>
    </row>
    <row r="77" spans="1:109" s="49" customFormat="1" ht="12" customHeight="1">
      <c r="A77" s="106" t="s">
        <v>51</v>
      </c>
      <c r="B77" s="107"/>
      <c r="C77" s="107"/>
      <c r="D77" s="107"/>
      <c r="E77" s="107"/>
      <c r="F77" s="107"/>
      <c r="G77" s="108"/>
      <c r="H77" s="48"/>
      <c r="I77" s="99" t="s">
        <v>114</v>
      </c>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100"/>
      <c r="CB77" s="85">
        <v>10807</v>
      </c>
      <c r="CC77" s="86"/>
      <c r="CD77" s="86"/>
      <c r="CE77" s="86"/>
      <c r="CF77" s="86"/>
      <c r="CG77" s="86"/>
      <c r="CH77" s="86"/>
      <c r="CI77" s="86"/>
      <c r="CJ77" s="86"/>
      <c r="CK77" s="86"/>
      <c r="CL77" s="86"/>
      <c r="CM77" s="86"/>
      <c r="CN77" s="87"/>
      <c r="CO77" s="84">
        <v>10106</v>
      </c>
      <c r="CP77" s="84"/>
      <c r="CQ77" s="84"/>
      <c r="CR77" s="84"/>
      <c r="CS77" s="84"/>
      <c r="CT77" s="84"/>
      <c r="CU77" s="84"/>
      <c r="CV77" s="84"/>
      <c r="CW77" s="84"/>
      <c r="CX77" s="84"/>
      <c r="CY77" s="84"/>
      <c r="CZ77" s="84"/>
      <c r="DA77" s="84"/>
      <c r="DB77" s="84"/>
      <c r="DC77" s="84"/>
      <c r="DD77" s="84"/>
      <c r="DE77" s="84"/>
    </row>
    <row r="78" spans="1:109" s="49" customFormat="1" ht="12" customHeight="1">
      <c r="A78" s="106" t="s">
        <v>54</v>
      </c>
      <c r="B78" s="107"/>
      <c r="C78" s="107"/>
      <c r="D78" s="107"/>
      <c r="E78" s="107"/>
      <c r="F78" s="107"/>
      <c r="G78" s="108"/>
      <c r="H78" s="48"/>
      <c r="I78" s="99" t="s">
        <v>109</v>
      </c>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100"/>
      <c r="CB78" s="85">
        <v>0</v>
      </c>
      <c r="CC78" s="86"/>
      <c r="CD78" s="86"/>
      <c r="CE78" s="86"/>
      <c r="CF78" s="86"/>
      <c r="CG78" s="86"/>
      <c r="CH78" s="86"/>
      <c r="CI78" s="86"/>
      <c r="CJ78" s="86"/>
      <c r="CK78" s="86"/>
      <c r="CL78" s="86"/>
      <c r="CM78" s="86"/>
      <c r="CN78" s="87"/>
      <c r="CO78" s="84">
        <v>0</v>
      </c>
      <c r="CP78" s="84"/>
      <c r="CQ78" s="84"/>
      <c r="CR78" s="84"/>
      <c r="CS78" s="84"/>
      <c r="CT78" s="84"/>
      <c r="CU78" s="84"/>
      <c r="CV78" s="84"/>
      <c r="CW78" s="84"/>
      <c r="CX78" s="84"/>
      <c r="CY78" s="84"/>
      <c r="CZ78" s="84"/>
      <c r="DA78" s="84"/>
      <c r="DB78" s="84"/>
      <c r="DC78" s="84"/>
      <c r="DD78" s="84"/>
      <c r="DE78" s="84"/>
    </row>
    <row r="79" spans="1:109" s="49" customFormat="1" ht="22.5" customHeight="1">
      <c r="A79" s="103" t="s">
        <v>56</v>
      </c>
      <c r="B79" s="104"/>
      <c r="C79" s="104"/>
      <c r="D79" s="104"/>
      <c r="E79" s="104"/>
      <c r="F79" s="104"/>
      <c r="G79" s="105"/>
      <c r="H79" s="52"/>
      <c r="I79" s="101" t="s">
        <v>115</v>
      </c>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91"/>
      <c r="CB79" s="85">
        <v>0</v>
      </c>
      <c r="CC79" s="86"/>
      <c r="CD79" s="86"/>
      <c r="CE79" s="86"/>
      <c r="CF79" s="86"/>
      <c r="CG79" s="86"/>
      <c r="CH79" s="86"/>
      <c r="CI79" s="86"/>
      <c r="CJ79" s="86"/>
      <c r="CK79" s="86"/>
      <c r="CL79" s="86"/>
      <c r="CM79" s="86"/>
      <c r="CN79" s="87"/>
      <c r="CO79" s="84">
        <v>0</v>
      </c>
      <c r="CP79" s="84"/>
      <c r="CQ79" s="84"/>
      <c r="CR79" s="84"/>
      <c r="CS79" s="84"/>
      <c r="CT79" s="84"/>
      <c r="CU79" s="84"/>
      <c r="CV79" s="84"/>
      <c r="CW79" s="84"/>
      <c r="CX79" s="84"/>
      <c r="CY79" s="84"/>
      <c r="CZ79" s="84"/>
      <c r="DA79" s="84"/>
      <c r="DB79" s="84"/>
      <c r="DC79" s="84"/>
      <c r="DD79" s="84"/>
      <c r="DE79" s="84"/>
    </row>
    <row r="80" spans="1:109" s="49" customFormat="1" ht="12" customHeight="1">
      <c r="A80" s="106" t="s">
        <v>58</v>
      </c>
      <c r="B80" s="107"/>
      <c r="C80" s="107"/>
      <c r="D80" s="107"/>
      <c r="E80" s="107"/>
      <c r="F80" s="107"/>
      <c r="G80" s="108"/>
      <c r="H80" s="48"/>
      <c r="I80" s="99" t="s">
        <v>116</v>
      </c>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100"/>
      <c r="CB80" s="85">
        <v>0</v>
      </c>
      <c r="CC80" s="86"/>
      <c r="CD80" s="86"/>
      <c r="CE80" s="86"/>
      <c r="CF80" s="86"/>
      <c r="CG80" s="86"/>
      <c r="CH80" s="86"/>
      <c r="CI80" s="86"/>
      <c r="CJ80" s="86"/>
      <c r="CK80" s="86"/>
      <c r="CL80" s="86"/>
      <c r="CM80" s="86"/>
      <c r="CN80" s="87"/>
      <c r="CO80" s="84">
        <v>0</v>
      </c>
      <c r="CP80" s="84"/>
      <c r="CQ80" s="84"/>
      <c r="CR80" s="84"/>
      <c r="CS80" s="84"/>
      <c r="CT80" s="84"/>
      <c r="CU80" s="84"/>
      <c r="CV80" s="84"/>
      <c r="CW80" s="84"/>
      <c r="CX80" s="84"/>
      <c r="CY80" s="84"/>
      <c r="CZ80" s="84"/>
      <c r="DA80" s="84"/>
      <c r="DB80" s="84"/>
      <c r="DC80" s="84"/>
      <c r="DD80" s="84"/>
      <c r="DE80" s="84"/>
    </row>
    <row r="81" spans="1:109" s="49" customFormat="1" ht="12" customHeight="1">
      <c r="A81" s="106" t="s">
        <v>62</v>
      </c>
      <c r="B81" s="107"/>
      <c r="C81" s="107"/>
      <c r="D81" s="107"/>
      <c r="E81" s="107"/>
      <c r="F81" s="107"/>
      <c r="G81" s="108"/>
      <c r="H81" s="48"/>
      <c r="I81" s="99" t="s">
        <v>117</v>
      </c>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100"/>
      <c r="CB81" s="85">
        <v>1880</v>
      </c>
      <c r="CC81" s="86"/>
      <c r="CD81" s="86"/>
      <c r="CE81" s="86"/>
      <c r="CF81" s="86"/>
      <c r="CG81" s="86"/>
      <c r="CH81" s="86"/>
      <c r="CI81" s="86"/>
      <c r="CJ81" s="86"/>
      <c r="CK81" s="86"/>
      <c r="CL81" s="86"/>
      <c r="CM81" s="86"/>
      <c r="CN81" s="87"/>
      <c r="CO81" s="84">
        <v>2959</v>
      </c>
      <c r="CP81" s="84"/>
      <c r="CQ81" s="84"/>
      <c r="CR81" s="84"/>
      <c r="CS81" s="84"/>
      <c r="CT81" s="84"/>
      <c r="CU81" s="84"/>
      <c r="CV81" s="84"/>
      <c r="CW81" s="84"/>
      <c r="CX81" s="84"/>
      <c r="CY81" s="84"/>
      <c r="CZ81" s="84"/>
      <c r="DA81" s="84"/>
      <c r="DB81" s="84"/>
      <c r="DC81" s="84"/>
      <c r="DD81" s="84"/>
      <c r="DE81" s="84"/>
    </row>
    <row r="82" ht="14.25" customHeight="1"/>
    <row r="83" spans="1:125" ht="81.75" customHeight="1">
      <c r="A83" s="140" t="s">
        <v>178</v>
      </c>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c r="CN83" s="140"/>
      <c r="CO83" s="140"/>
      <c r="CP83" s="140"/>
      <c r="CQ83" s="140"/>
      <c r="CR83" s="140"/>
      <c r="CS83" s="140"/>
      <c r="CT83" s="140"/>
      <c r="CU83" s="140"/>
      <c r="CV83" s="140"/>
      <c r="CW83" s="140"/>
      <c r="CX83" s="140"/>
      <c r="CY83" s="140"/>
      <c r="CZ83" s="140"/>
      <c r="DA83" s="140"/>
      <c r="DB83" s="140"/>
      <c r="DC83" s="140"/>
      <c r="DD83" s="140"/>
      <c r="DE83" s="140"/>
      <c r="DF83" s="70"/>
      <c r="DG83" s="70"/>
      <c r="DH83" s="70"/>
      <c r="DI83" s="70"/>
      <c r="DJ83" s="70"/>
      <c r="DK83" s="70"/>
      <c r="DL83" s="70"/>
      <c r="DM83" s="70"/>
      <c r="DN83" s="70"/>
      <c r="DO83" s="70"/>
      <c r="DP83" s="70"/>
      <c r="DQ83" s="70"/>
      <c r="DR83" s="70"/>
      <c r="DS83" s="70"/>
      <c r="DT83" s="70"/>
      <c r="DU83" s="70"/>
    </row>
    <row r="84" spans="1:125" ht="4.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row>
    <row r="85" spans="1:125" ht="4.5"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row>
    <row r="86" spans="1:125" s="71" customFormat="1" ht="88.5" customHeight="1">
      <c r="A86" s="140" t="s">
        <v>184</v>
      </c>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c r="DE86" s="140"/>
      <c r="DF86" s="70"/>
      <c r="DG86" s="70"/>
      <c r="DH86" s="70"/>
      <c r="DI86" s="70"/>
      <c r="DJ86" s="70"/>
      <c r="DK86" s="70"/>
      <c r="DL86" s="70"/>
      <c r="DM86" s="70"/>
      <c r="DN86" s="70"/>
      <c r="DO86" s="70"/>
      <c r="DP86" s="70"/>
      <c r="DQ86" s="70"/>
      <c r="DR86" s="70"/>
      <c r="DS86" s="70"/>
      <c r="DT86" s="70"/>
      <c r="DU86" s="70"/>
    </row>
    <row r="87" spans="1:125" ht="5.25"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row>
    <row r="88" spans="1:125" ht="72.75" customHeight="1">
      <c r="A88" s="140" t="s">
        <v>186</v>
      </c>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c r="CL88" s="140"/>
      <c r="CM88" s="140"/>
      <c r="CN88" s="140"/>
      <c r="CO88" s="140"/>
      <c r="CP88" s="140"/>
      <c r="CQ88" s="140"/>
      <c r="CR88" s="140"/>
      <c r="CS88" s="140"/>
      <c r="CT88" s="140"/>
      <c r="CU88" s="140"/>
      <c r="CV88" s="140"/>
      <c r="CW88" s="140"/>
      <c r="CX88" s="140"/>
      <c r="CY88" s="140"/>
      <c r="CZ88" s="140"/>
      <c r="DA88" s="140"/>
      <c r="DB88" s="140"/>
      <c r="DC88" s="140"/>
      <c r="DD88" s="140"/>
      <c r="DE88" s="140"/>
      <c r="DF88" s="70"/>
      <c r="DG88" s="70"/>
      <c r="DH88" s="70"/>
      <c r="DI88" s="70"/>
      <c r="DJ88" s="70"/>
      <c r="DK88" s="70"/>
      <c r="DL88" s="70"/>
      <c r="DM88" s="70"/>
      <c r="DN88" s="70"/>
      <c r="DO88" s="70"/>
      <c r="DP88" s="70"/>
      <c r="DQ88" s="70"/>
      <c r="DR88" s="70"/>
      <c r="DS88" s="70"/>
      <c r="DT88" s="70"/>
      <c r="DU88" s="70"/>
    </row>
    <row r="89" spans="1:109" s="58" customFormat="1" ht="1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row>
    <row r="90" spans="1:90" s="58" customFormat="1" ht="15" customHeight="1">
      <c r="A90" s="58" t="s">
        <v>172</v>
      </c>
      <c r="P90" s="59"/>
      <c r="Q90" s="59"/>
      <c r="R90" s="59"/>
      <c r="S90" s="59"/>
      <c r="T90" s="59"/>
      <c r="U90" s="59"/>
      <c r="V90" s="17"/>
      <c r="W90" s="17"/>
      <c r="X90" s="17"/>
      <c r="Y90" s="17"/>
      <c r="Z90" s="17"/>
      <c r="AA90" s="17"/>
      <c r="AB90" s="17"/>
      <c r="AC90" s="17"/>
      <c r="AD90" s="17"/>
      <c r="AE90" s="17"/>
      <c r="AF90" s="17"/>
      <c r="AG90" s="17"/>
      <c r="AH90" s="17"/>
      <c r="AI90" s="17"/>
      <c r="AJ90" s="30"/>
      <c r="AK90" s="17"/>
      <c r="AL90" s="17"/>
      <c r="AM90" s="17"/>
      <c r="AN90" s="17"/>
      <c r="AO90" s="17"/>
      <c r="AP90" s="17"/>
      <c r="AQ90" s="17"/>
      <c r="AR90" s="17"/>
      <c r="AS90" s="17"/>
      <c r="AT90" s="17"/>
      <c r="AU90" s="17"/>
      <c r="AV90" s="17"/>
      <c r="AW90" s="17"/>
      <c r="AX90" s="17"/>
      <c r="AY90" s="18"/>
      <c r="AZ90" s="18"/>
      <c r="BA90" s="18"/>
      <c r="BB90" s="18"/>
      <c r="BC90" s="18"/>
      <c r="BD90" s="18"/>
      <c r="BE90" s="72"/>
      <c r="BF90" s="72"/>
      <c r="BG90" s="72"/>
      <c r="BH90" s="72"/>
      <c r="BI90" s="72"/>
      <c r="BJ90" s="72"/>
      <c r="BK90" s="72"/>
      <c r="BL90" s="72"/>
      <c r="BM90" s="72"/>
      <c r="BN90" s="72"/>
      <c r="BO90" s="73"/>
      <c r="BP90" s="72"/>
      <c r="BQ90" s="72"/>
      <c r="BR90" s="72"/>
      <c r="BS90" s="72"/>
      <c r="BT90" s="72"/>
      <c r="BU90" s="72"/>
      <c r="BV90" s="73"/>
      <c r="BW90" s="72"/>
      <c r="BX90" s="72"/>
      <c r="BY90" s="72"/>
      <c r="BZ90" s="72"/>
      <c r="CA90" s="60"/>
      <c r="CB90" s="74" t="s">
        <v>173</v>
      </c>
      <c r="CC90" s="60"/>
      <c r="CD90" s="60"/>
      <c r="CE90" s="60"/>
      <c r="CF90" s="60"/>
      <c r="CG90" s="60"/>
      <c r="CH90" s="60"/>
      <c r="CI90" s="60"/>
      <c r="CJ90" s="60"/>
      <c r="CK90" s="60"/>
      <c r="CL90" s="60"/>
    </row>
    <row r="91" spans="1:90" s="58" customFormat="1" ht="15" customHeight="1">
      <c r="A91" s="58" t="s">
        <v>174</v>
      </c>
      <c r="P91" s="59"/>
      <c r="Q91" s="59"/>
      <c r="R91" s="59"/>
      <c r="S91" s="59"/>
      <c r="T91" s="59"/>
      <c r="U91" s="59"/>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5"/>
      <c r="AZ91" s="15"/>
      <c r="BA91" s="15"/>
      <c r="BB91" s="15"/>
      <c r="BC91" s="15"/>
      <c r="BD91" s="15"/>
      <c r="BE91" s="75"/>
      <c r="BF91" s="75"/>
      <c r="BG91" s="75"/>
      <c r="BH91" s="75"/>
      <c r="BI91" s="75"/>
      <c r="BJ91" s="75"/>
      <c r="BK91" s="75"/>
      <c r="BL91" s="75"/>
      <c r="BM91" s="75"/>
      <c r="BN91" s="75"/>
      <c r="BO91" s="76"/>
      <c r="BP91" s="76"/>
      <c r="BQ91" s="75"/>
      <c r="BR91" s="75"/>
      <c r="BS91" s="75"/>
      <c r="BT91" s="75"/>
      <c r="BU91" s="75"/>
      <c r="BV91" s="76"/>
      <c r="BW91" s="75"/>
      <c r="BX91" s="75"/>
      <c r="BY91" s="75"/>
      <c r="BZ91" s="75"/>
      <c r="CA91" s="60"/>
      <c r="CB91" s="74" t="s">
        <v>175</v>
      </c>
      <c r="CC91" s="60"/>
      <c r="CD91" s="60"/>
      <c r="CE91" s="60"/>
      <c r="CF91" s="60"/>
      <c r="CG91" s="60"/>
      <c r="CH91" s="60"/>
      <c r="CI91" s="60"/>
      <c r="CJ91" s="60"/>
      <c r="CK91" s="60"/>
      <c r="CL91" s="60"/>
    </row>
    <row r="92" s="58" customFormat="1" ht="15" customHeight="1">
      <c r="A92" s="58" t="s">
        <v>11</v>
      </c>
    </row>
    <row r="93" spans="1:92" s="58" customFormat="1" ht="15" customHeight="1">
      <c r="A93" s="58" t="s">
        <v>12</v>
      </c>
      <c r="P93" s="77"/>
      <c r="Q93" s="77"/>
      <c r="R93" s="77"/>
      <c r="S93" s="77"/>
      <c r="T93" s="77"/>
      <c r="U93" s="77"/>
      <c r="V93" s="15"/>
      <c r="W93" s="15"/>
      <c r="X93" s="15"/>
      <c r="Y93" s="15"/>
      <c r="Z93" s="15"/>
      <c r="AA93" s="15"/>
      <c r="AB93" s="15"/>
      <c r="AC93" s="15"/>
      <c r="AD93" s="15"/>
      <c r="AE93" s="15"/>
      <c r="AF93" s="15"/>
      <c r="AG93" s="15"/>
      <c r="AH93" s="15"/>
      <c r="AI93" s="15"/>
      <c r="AJ93" s="15"/>
      <c r="AK93" s="17"/>
      <c r="AL93" s="17"/>
      <c r="AM93" s="30" t="s">
        <v>177</v>
      </c>
      <c r="AN93" s="17"/>
      <c r="AO93" s="17"/>
      <c r="AP93" s="17"/>
      <c r="AQ93" s="17"/>
      <c r="AR93" s="17"/>
      <c r="AS93" s="17"/>
      <c r="AT93" s="17"/>
      <c r="AU93" s="17"/>
      <c r="AV93" s="17"/>
      <c r="AW93" s="17"/>
      <c r="AX93" s="17"/>
      <c r="AY93" s="17"/>
      <c r="AZ93" s="17"/>
      <c r="BA93" s="17"/>
      <c r="BB93" s="17"/>
      <c r="BC93" s="17"/>
      <c r="BD93" s="17"/>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row>
    <row r="94" spans="1:49" s="58" customFormat="1" ht="16.5" customHeight="1">
      <c r="A94" s="58" t="s">
        <v>13</v>
      </c>
      <c r="K94" s="29"/>
      <c r="L94" s="29" t="s">
        <v>176</v>
      </c>
      <c r="M94" s="29"/>
      <c r="N94" s="29"/>
      <c r="O94" s="29"/>
      <c r="P94" s="29"/>
      <c r="Q94" s="29"/>
      <c r="R94" s="29"/>
      <c r="S94" s="29"/>
      <c r="T94" s="29"/>
      <c r="U94" s="29"/>
      <c r="V94" s="29"/>
      <c r="W94" s="29"/>
      <c r="X94" s="29"/>
      <c r="Y94" s="29"/>
      <c r="Z94" s="29"/>
      <c r="AA94" s="29"/>
      <c r="AB94" s="92"/>
      <c r="AC94" s="92"/>
      <c r="AD94" s="92"/>
      <c r="AE94" s="92"/>
      <c r="AF94" s="92"/>
      <c r="AG94" s="92"/>
      <c r="AH94" s="92"/>
      <c r="AI94" s="92"/>
      <c r="AJ94" s="92"/>
      <c r="AK94" s="92"/>
      <c r="AL94" s="92"/>
      <c r="AM94" s="92"/>
      <c r="AN94" s="92"/>
      <c r="AO94" s="92"/>
      <c r="AP94" s="92"/>
      <c r="AQ94" s="92"/>
      <c r="AR94" s="92"/>
      <c r="AS94" s="92"/>
      <c r="AT94" s="92"/>
      <c r="AU94" s="92"/>
      <c r="AV94" s="92"/>
      <c r="AW94" s="92"/>
    </row>
    <row r="95" spans="1:109" ht="11.25" customHeight="1">
      <c r="A95" s="30" t="s">
        <v>223</v>
      </c>
      <c r="B95" s="15"/>
      <c r="C95" s="15"/>
      <c r="D95" s="15"/>
      <c r="E95" s="15"/>
      <c r="F95" s="17"/>
      <c r="G95" s="93" t="s">
        <v>190</v>
      </c>
      <c r="H95" s="93"/>
      <c r="I95" s="93"/>
      <c r="J95" s="93"/>
      <c r="K95" s="93"/>
      <c r="L95" s="93"/>
      <c r="M95" s="93"/>
      <c r="N95" s="93"/>
      <c r="O95" s="93"/>
      <c r="P95" s="93"/>
      <c r="Q95" s="93"/>
      <c r="R95" s="17"/>
      <c r="S95" s="93">
        <v>2008</v>
      </c>
      <c r="T95" s="93"/>
      <c r="U95" s="93"/>
      <c r="V95" s="93"/>
      <c r="W95" s="93"/>
      <c r="X95" s="93"/>
      <c r="Y95" s="94" t="s">
        <v>8</v>
      </c>
      <c r="Z95" s="94"/>
      <c r="AA95" s="17"/>
      <c r="AB95" s="17"/>
      <c r="AC95" s="17"/>
      <c r="AD95" s="17"/>
      <c r="AE95" s="17"/>
      <c r="AF95" s="17"/>
      <c r="AG95" s="17"/>
      <c r="AH95" s="17"/>
      <c r="AI95" s="17"/>
      <c r="AJ95" s="17"/>
      <c r="AK95" s="17"/>
      <c r="AL95" s="17"/>
      <c r="AM95" s="17"/>
      <c r="AN95" s="17"/>
      <c r="AO95" s="17"/>
      <c r="AP95" s="17"/>
      <c r="AQ95" s="17"/>
      <c r="AR95" s="17"/>
      <c r="AS95" s="17"/>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row>
  </sheetData>
  <mergeCells count="263">
    <mergeCell ref="A58:G58"/>
    <mergeCell ref="A60:G60"/>
    <mergeCell ref="A59:G59"/>
    <mergeCell ref="A64:G64"/>
    <mergeCell ref="A83:DE83"/>
    <mergeCell ref="A86:DE86"/>
    <mergeCell ref="A88:DE88"/>
    <mergeCell ref="CB53:CN53"/>
    <mergeCell ref="CB54:CN54"/>
    <mergeCell ref="CB55:CN55"/>
    <mergeCell ref="CO56:DE56"/>
    <mergeCell ref="CB56:CN56"/>
    <mergeCell ref="CO57:DE57"/>
    <mergeCell ref="CB57:CN57"/>
    <mergeCell ref="A54:G54"/>
    <mergeCell ref="A55:G55"/>
    <mergeCell ref="A56:G56"/>
    <mergeCell ref="A57:G57"/>
    <mergeCell ref="A34:G34"/>
    <mergeCell ref="A37:G37"/>
    <mergeCell ref="A48:G48"/>
    <mergeCell ref="A46:G46"/>
    <mergeCell ref="A38:G38"/>
    <mergeCell ref="A40:G40"/>
    <mergeCell ref="A36:G36"/>
    <mergeCell ref="A47:G47"/>
    <mergeCell ref="A45:G45"/>
    <mergeCell ref="A42:G42"/>
    <mergeCell ref="A25:G25"/>
    <mergeCell ref="A26:G26"/>
    <mergeCell ref="A29:G29"/>
    <mergeCell ref="A33:G33"/>
    <mergeCell ref="A27:G27"/>
    <mergeCell ref="A28:G28"/>
    <mergeCell ref="A32:G32"/>
    <mergeCell ref="A30:G30"/>
    <mergeCell ref="CO55:DE55"/>
    <mergeCell ref="CO37:DE37"/>
    <mergeCell ref="CO41:DE41"/>
    <mergeCell ref="CO48:DE48"/>
    <mergeCell ref="CO43:DE43"/>
    <mergeCell ref="CO42:DE42"/>
    <mergeCell ref="CO40:DE40"/>
    <mergeCell ref="CO24:DE24"/>
    <mergeCell ref="CB25:CN25"/>
    <mergeCell ref="CO25:DE25"/>
    <mergeCell ref="CO54:DE54"/>
    <mergeCell ref="CO33:DE33"/>
    <mergeCell ref="CB33:CN33"/>
    <mergeCell ref="CB29:CN29"/>
    <mergeCell ref="CO27:DE27"/>
    <mergeCell ref="CB27:CN27"/>
    <mergeCell ref="CO47:DE47"/>
    <mergeCell ref="A8:DE8"/>
    <mergeCell ref="A53:G53"/>
    <mergeCell ref="CO53:DE53"/>
    <mergeCell ref="CO21:DE21"/>
    <mergeCell ref="A24:G24"/>
    <mergeCell ref="I23:CA23"/>
    <mergeCell ref="CB24:CN24"/>
    <mergeCell ref="A41:G41"/>
    <mergeCell ref="CO29:DE29"/>
    <mergeCell ref="CO26:DE26"/>
    <mergeCell ref="A51:G51"/>
    <mergeCell ref="CO51:DE51"/>
    <mergeCell ref="CB51:CN51"/>
    <mergeCell ref="A52:G52"/>
    <mergeCell ref="CO52:DE52"/>
    <mergeCell ref="CB52:CN52"/>
    <mergeCell ref="I52:CA52"/>
    <mergeCell ref="I51:CA51"/>
    <mergeCell ref="A49:G49"/>
    <mergeCell ref="CO49:DE49"/>
    <mergeCell ref="CB49:CN49"/>
    <mergeCell ref="A50:G50"/>
    <mergeCell ref="CO50:DE50"/>
    <mergeCell ref="CB50:CN50"/>
    <mergeCell ref="I49:CA49"/>
    <mergeCell ref="I50:CA50"/>
    <mergeCell ref="CB47:CN47"/>
    <mergeCell ref="I47:CA47"/>
    <mergeCell ref="CO46:DE46"/>
    <mergeCell ref="I45:CA45"/>
    <mergeCell ref="CB46:CN46"/>
    <mergeCell ref="CO45:DE45"/>
    <mergeCell ref="CB45:CN45"/>
    <mergeCell ref="I46:CA46"/>
    <mergeCell ref="CB43:CN43"/>
    <mergeCell ref="A44:G44"/>
    <mergeCell ref="CO44:DE44"/>
    <mergeCell ref="I43:CA43"/>
    <mergeCell ref="CB44:CN44"/>
    <mergeCell ref="A21:G21"/>
    <mergeCell ref="CB21:CN21"/>
    <mergeCell ref="A43:G43"/>
    <mergeCell ref="I40:CA40"/>
    <mergeCell ref="CB41:CN41"/>
    <mergeCell ref="A39:G39"/>
    <mergeCell ref="A35:G35"/>
    <mergeCell ref="A31:G31"/>
    <mergeCell ref="I25:CA25"/>
    <mergeCell ref="CB26:CN26"/>
    <mergeCell ref="AY4:BV4"/>
    <mergeCell ref="AN4:AX4"/>
    <mergeCell ref="Z3:AM4"/>
    <mergeCell ref="AN3:DE3"/>
    <mergeCell ref="CU4:DE4"/>
    <mergeCell ref="BW4:CT4"/>
    <mergeCell ref="H21:CA21"/>
    <mergeCell ref="BW5:CT5"/>
    <mergeCell ref="CU5:DE5"/>
    <mergeCell ref="Z5:AM5"/>
    <mergeCell ref="AN5:AX5"/>
    <mergeCell ref="AY5:BV5"/>
    <mergeCell ref="AP9:AS9"/>
    <mergeCell ref="AW9:BK9"/>
    <mergeCell ref="BM9:BS9"/>
    <mergeCell ref="A7:DE7"/>
    <mergeCell ref="A20:G20"/>
    <mergeCell ref="CO20:DE20"/>
    <mergeCell ref="CB20:CN20"/>
    <mergeCell ref="H20:CA20"/>
    <mergeCell ref="CO22:DE22"/>
    <mergeCell ref="A23:G23"/>
    <mergeCell ref="CO23:DE23"/>
    <mergeCell ref="A22:G22"/>
    <mergeCell ref="CB22:CN22"/>
    <mergeCell ref="CB23:CN23"/>
    <mergeCell ref="H22:CA22"/>
    <mergeCell ref="I31:CA31"/>
    <mergeCell ref="CB32:CN32"/>
    <mergeCell ref="CB31:CN31"/>
    <mergeCell ref="CO31:DE31"/>
    <mergeCell ref="CO36:DE36"/>
    <mergeCell ref="CB36:CN36"/>
    <mergeCell ref="CB30:CN30"/>
    <mergeCell ref="CO30:DE30"/>
    <mergeCell ref="CO32:DE32"/>
    <mergeCell ref="CB34:CN34"/>
    <mergeCell ref="CO34:DE34"/>
    <mergeCell ref="CB35:CN35"/>
    <mergeCell ref="CO35:DE35"/>
    <mergeCell ref="CO60:DE60"/>
    <mergeCell ref="CB58:CN58"/>
    <mergeCell ref="CO58:DE58"/>
    <mergeCell ref="CB59:CN59"/>
    <mergeCell ref="CO59:DE59"/>
    <mergeCell ref="CB60:CN60"/>
    <mergeCell ref="CO64:DE64"/>
    <mergeCell ref="A65:G65"/>
    <mergeCell ref="I64:CA64"/>
    <mergeCell ref="CB65:CN65"/>
    <mergeCell ref="CO65:DE65"/>
    <mergeCell ref="I65:CA65"/>
    <mergeCell ref="CB64:CN64"/>
    <mergeCell ref="CO66:DE66"/>
    <mergeCell ref="A67:G67"/>
    <mergeCell ref="I66:CA66"/>
    <mergeCell ref="CB67:CN67"/>
    <mergeCell ref="CO67:DE67"/>
    <mergeCell ref="A66:G66"/>
    <mergeCell ref="CB66:CN66"/>
    <mergeCell ref="A68:G68"/>
    <mergeCell ref="CB68:CN68"/>
    <mergeCell ref="CO68:DE68"/>
    <mergeCell ref="I68:CA68"/>
    <mergeCell ref="A70:G70"/>
    <mergeCell ref="CB70:CN70"/>
    <mergeCell ref="CO70:DE70"/>
    <mergeCell ref="A69:G69"/>
    <mergeCell ref="CB69:CN69"/>
    <mergeCell ref="CO69:DE69"/>
    <mergeCell ref="I69:CA69"/>
    <mergeCell ref="CO71:DE71"/>
    <mergeCell ref="A72:G72"/>
    <mergeCell ref="I71:CA71"/>
    <mergeCell ref="CB72:CN72"/>
    <mergeCell ref="CO72:DE72"/>
    <mergeCell ref="A71:G71"/>
    <mergeCell ref="I72:CA72"/>
    <mergeCell ref="A73:G73"/>
    <mergeCell ref="CB73:CN73"/>
    <mergeCell ref="CO73:DE73"/>
    <mergeCell ref="I73:CA73"/>
    <mergeCell ref="A74:G74"/>
    <mergeCell ref="CB74:CN74"/>
    <mergeCell ref="CO74:DE74"/>
    <mergeCell ref="I74:CA74"/>
    <mergeCell ref="A75:G75"/>
    <mergeCell ref="CB75:CN75"/>
    <mergeCell ref="CO75:DE75"/>
    <mergeCell ref="I75:CA75"/>
    <mergeCell ref="A76:G76"/>
    <mergeCell ref="CB76:CN76"/>
    <mergeCell ref="CO76:DE76"/>
    <mergeCell ref="I76:CA76"/>
    <mergeCell ref="I78:CA78"/>
    <mergeCell ref="A77:G77"/>
    <mergeCell ref="CB77:CN77"/>
    <mergeCell ref="CO77:DE77"/>
    <mergeCell ref="I77:CA77"/>
    <mergeCell ref="A80:G80"/>
    <mergeCell ref="CB80:CN80"/>
    <mergeCell ref="CO80:DE80"/>
    <mergeCell ref="I80:CA80"/>
    <mergeCell ref="A81:G81"/>
    <mergeCell ref="CB81:CN81"/>
    <mergeCell ref="CO81:DE81"/>
    <mergeCell ref="I81:CA81"/>
    <mergeCell ref="CB42:CN42"/>
    <mergeCell ref="A79:G79"/>
    <mergeCell ref="CB79:CN79"/>
    <mergeCell ref="CO79:DE79"/>
    <mergeCell ref="I79:CA79"/>
    <mergeCell ref="A78:G78"/>
    <mergeCell ref="CB78:CN78"/>
    <mergeCell ref="CO78:DE78"/>
    <mergeCell ref="I70:CA70"/>
    <mergeCell ref="CB71:CN71"/>
    <mergeCell ref="CB40:CN40"/>
    <mergeCell ref="CB37:CN37"/>
    <mergeCell ref="CO38:DE38"/>
    <mergeCell ref="CB38:CN38"/>
    <mergeCell ref="CB39:CN39"/>
    <mergeCell ref="CO39:DE39"/>
    <mergeCell ref="CB48:CN48"/>
    <mergeCell ref="I60:CA60"/>
    <mergeCell ref="I24:CA24"/>
    <mergeCell ref="I26:CA26"/>
    <mergeCell ref="I28:CA28"/>
    <mergeCell ref="I30:CA30"/>
    <mergeCell ref="I32:CA32"/>
    <mergeCell ref="I33:CA33"/>
    <mergeCell ref="I34:CA34"/>
    <mergeCell ref="I36:CA36"/>
    <mergeCell ref="Y11:DE11"/>
    <mergeCell ref="Y12:DE12"/>
    <mergeCell ref="Y13:DE13"/>
    <mergeCell ref="R14:DE14"/>
    <mergeCell ref="CO28:DE28"/>
    <mergeCell ref="I27:CA27"/>
    <mergeCell ref="CB28:CN28"/>
    <mergeCell ref="I29:CA29"/>
    <mergeCell ref="I37:CA37"/>
    <mergeCell ref="I38:CA38"/>
    <mergeCell ref="I35:CA35"/>
    <mergeCell ref="I39:CA39"/>
    <mergeCell ref="I41:CA41"/>
    <mergeCell ref="I42:CA42"/>
    <mergeCell ref="I44:CA44"/>
    <mergeCell ref="I48:CA48"/>
    <mergeCell ref="I53:CA53"/>
    <mergeCell ref="I54:CA54"/>
    <mergeCell ref="I55:CA55"/>
    <mergeCell ref="I56:CA56"/>
    <mergeCell ref="I57:CA57"/>
    <mergeCell ref="I58:CA58"/>
    <mergeCell ref="I59:CA59"/>
    <mergeCell ref="I67:CA67"/>
    <mergeCell ref="AB94:AW94"/>
    <mergeCell ref="G95:Q95"/>
    <mergeCell ref="S95:X95"/>
    <mergeCell ref="Y95:Z95"/>
  </mergeCells>
  <printOptions/>
  <pageMargins left="0.5118110236220472" right="0.5118110236220472" top="0.3937007874015748" bottom="0.2362204724409449"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A59"/>
  <sheetViews>
    <sheetView zoomScale="120" zoomScaleNormal="120" zoomScaleSheetLayoutView="100" workbookViewId="0" topLeftCell="A40">
      <selection activeCell="AW58" sqref="AW58"/>
    </sheetView>
  </sheetViews>
  <sheetFormatPr defaultColWidth="9.00390625" defaultRowHeight="12.75"/>
  <cols>
    <col min="1" max="16384" width="0.875" style="51" customWidth="1"/>
  </cols>
  <sheetData>
    <row r="1" s="49" customFormat="1" ht="11.25">
      <c r="DE1" s="50" t="s">
        <v>0</v>
      </c>
    </row>
    <row r="2" ht="3" customHeight="1"/>
    <row r="3" spans="26:109" ht="12.75">
      <c r="Z3" s="130" t="s">
        <v>4</v>
      </c>
      <c r="AA3" s="131"/>
      <c r="AB3" s="131"/>
      <c r="AC3" s="131"/>
      <c r="AD3" s="131"/>
      <c r="AE3" s="131"/>
      <c r="AF3" s="131"/>
      <c r="AG3" s="131"/>
      <c r="AH3" s="131"/>
      <c r="AI3" s="131"/>
      <c r="AJ3" s="131"/>
      <c r="AK3" s="131"/>
      <c r="AL3" s="131"/>
      <c r="AM3" s="132"/>
      <c r="AN3" s="136" t="s">
        <v>6</v>
      </c>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8"/>
    </row>
    <row r="4" spans="23:109" s="49" customFormat="1" ht="24" customHeight="1">
      <c r="W4" s="53"/>
      <c r="Z4" s="133"/>
      <c r="AA4" s="134"/>
      <c r="AB4" s="134"/>
      <c r="AC4" s="134"/>
      <c r="AD4" s="134"/>
      <c r="AE4" s="134"/>
      <c r="AF4" s="134"/>
      <c r="AG4" s="134"/>
      <c r="AH4" s="134"/>
      <c r="AI4" s="134"/>
      <c r="AJ4" s="134"/>
      <c r="AK4" s="134"/>
      <c r="AL4" s="134"/>
      <c r="AM4" s="135"/>
      <c r="AN4" s="128" t="s">
        <v>5</v>
      </c>
      <c r="AO4" s="128"/>
      <c r="AP4" s="128"/>
      <c r="AQ4" s="128"/>
      <c r="AR4" s="128"/>
      <c r="AS4" s="128"/>
      <c r="AT4" s="128"/>
      <c r="AU4" s="128"/>
      <c r="AV4" s="128"/>
      <c r="AW4" s="128"/>
      <c r="AX4" s="129"/>
      <c r="AY4" s="127" t="s">
        <v>3</v>
      </c>
      <c r="AZ4" s="128"/>
      <c r="BA4" s="128"/>
      <c r="BB4" s="128"/>
      <c r="BC4" s="128"/>
      <c r="BD4" s="128"/>
      <c r="BE4" s="128"/>
      <c r="BF4" s="128"/>
      <c r="BG4" s="128"/>
      <c r="BH4" s="128"/>
      <c r="BI4" s="128"/>
      <c r="BJ4" s="128"/>
      <c r="BK4" s="128"/>
      <c r="BL4" s="128"/>
      <c r="BM4" s="128"/>
      <c r="BN4" s="128"/>
      <c r="BO4" s="128"/>
      <c r="BP4" s="128"/>
      <c r="BQ4" s="128"/>
      <c r="BR4" s="128"/>
      <c r="BS4" s="128"/>
      <c r="BT4" s="128"/>
      <c r="BU4" s="128"/>
      <c r="BV4" s="129"/>
      <c r="BW4" s="127" t="s">
        <v>2</v>
      </c>
      <c r="BX4" s="128"/>
      <c r="BY4" s="128"/>
      <c r="BZ4" s="128"/>
      <c r="CA4" s="128"/>
      <c r="CB4" s="128"/>
      <c r="CC4" s="128"/>
      <c r="CD4" s="128"/>
      <c r="CE4" s="128"/>
      <c r="CF4" s="128"/>
      <c r="CG4" s="128"/>
      <c r="CH4" s="128"/>
      <c r="CI4" s="128"/>
      <c r="CJ4" s="128"/>
      <c r="CK4" s="128"/>
      <c r="CL4" s="128"/>
      <c r="CM4" s="128"/>
      <c r="CN4" s="128"/>
      <c r="CO4" s="128"/>
      <c r="CP4" s="128"/>
      <c r="CQ4" s="128"/>
      <c r="CR4" s="128"/>
      <c r="CS4" s="128"/>
      <c r="CT4" s="129"/>
      <c r="CU4" s="136" t="s">
        <v>1</v>
      </c>
      <c r="CV4" s="137"/>
      <c r="CW4" s="137"/>
      <c r="CX4" s="137"/>
      <c r="CY4" s="137"/>
      <c r="CZ4" s="137"/>
      <c r="DA4" s="137"/>
      <c r="DB4" s="137"/>
      <c r="DC4" s="137"/>
      <c r="DD4" s="137"/>
      <c r="DE4" s="138"/>
    </row>
    <row r="5" spans="26:109" ht="12.75">
      <c r="Z5" s="123" t="s">
        <v>168</v>
      </c>
      <c r="AA5" s="123"/>
      <c r="AB5" s="123"/>
      <c r="AC5" s="123"/>
      <c r="AD5" s="123"/>
      <c r="AE5" s="123"/>
      <c r="AF5" s="123"/>
      <c r="AG5" s="123"/>
      <c r="AH5" s="123"/>
      <c r="AI5" s="123"/>
      <c r="AJ5" s="123"/>
      <c r="AK5" s="123"/>
      <c r="AL5" s="123"/>
      <c r="AM5" s="123"/>
      <c r="AN5" s="123" t="s">
        <v>167</v>
      </c>
      <c r="AO5" s="123"/>
      <c r="AP5" s="123"/>
      <c r="AQ5" s="123"/>
      <c r="AR5" s="123"/>
      <c r="AS5" s="123"/>
      <c r="AT5" s="123"/>
      <c r="AU5" s="123"/>
      <c r="AV5" s="123"/>
      <c r="AW5" s="123"/>
      <c r="AX5" s="123"/>
      <c r="AY5" s="123" t="s">
        <v>166</v>
      </c>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t="s">
        <v>165</v>
      </c>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t="s">
        <v>164</v>
      </c>
      <c r="CV5" s="123"/>
      <c r="CW5" s="123"/>
      <c r="CX5" s="123"/>
      <c r="CY5" s="123"/>
      <c r="CZ5" s="123"/>
      <c r="DA5" s="123"/>
      <c r="DB5" s="123"/>
      <c r="DC5" s="123"/>
      <c r="DD5" s="123"/>
      <c r="DE5" s="123"/>
    </row>
    <row r="6" ht="9" customHeight="1"/>
    <row r="7" spans="1:109" s="54" customFormat="1" ht="15.75" customHeight="1">
      <c r="A7" s="126" t="s">
        <v>121</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row>
    <row r="8" spans="1:109" s="54" customFormat="1" ht="14.25" customHeight="1">
      <c r="A8" s="126" t="s">
        <v>24</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row>
    <row r="9" spans="43:69" s="55" customFormat="1" ht="14.25" customHeight="1">
      <c r="AQ9" s="56" t="s">
        <v>122</v>
      </c>
      <c r="AS9" s="124" t="s">
        <v>189</v>
      </c>
      <c r="AT9" s="124"/>
      <c r="AU9" s="124"/>
      <c r="AV9" s="124"/>
      <c r="AW9" s="124"/>
      <c r="AX9" s="124"/>
      <c r="AY9" s="124"/>
      <c r="AZ9" s="124"/>
      <c r="BA9" s="124"/>
      <c r="BB9" s="124"/>
      <c r="BC9" s="124"/>
      <c r="BD9" s="124"/>
      <c r="BE9" s="124"/>
      <c r="BF9" s="124"/>
      <c r="BG9" s="124"/>
      <c r="BH9" s="124"/>
      <c r="BI9" s="124"/>
      <c r="BJ9" s="124"/>
      <c r="BK9" s="124"/>
      <c r="BL9" s="124"/>
      <c r="BM9" s="124"/>
      <c r="BN9" s="124"/>
      <c r="BO9" s="124"/>
      <c r="BQ9" s="55" t="s">
        <v>8</v>
      </c>
    </row>
    <row r="10" ht="9" customHeight="1"/>
    <row r="11" spans="1:109" s="58" customFormat="1" ht="12.75">
      <c r="A11" s="58" t="s">
        <v>123</v>
      </c>
      <c r="Y11" s="17"/>
      <c r="Z11" s="17"/>
      <c r="AA11" s="17"/>
      <c r="AB11" s="17"/>
      <c r="AC11" s="17"/>
      <c r="AD11" s="17"/>
      <c r="AE11" s="17"/>
      <c r="AF11" s="17"/>
      <c r="AG11" s="17"/>
      <c r="AH11" s="17"/>
      <c r="AI11" s="17"/>
      <c r="AJ11" s="141" t="s">
        <v>169</v>
      </c>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row>
    <row r="12" spans="1:109" s="58" customFormat="1" ht="12.75">
      <c r="A12" s="58" t="s">
        <v>9</v>
      </c>
      <c r="R12" s="102" t="s">
        <v>171</v>
      </c>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row>
    <row r="13" spans="18:109" s="58" customFormat="1" ht="12.75">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row>
    <row r="14" spans="18:109" s="58" customFormat="1" ht="12.75">
      <c r="R14" s="59"/>
      <c r="DE14" s="60" t="s">
        <v>124</v>
      </c>
    </row>
    <row r="15" s="58" customFormat="1" ht="12.75">
      <c r="DE15" s="60" t="s">
        <v>15</v>
      </c>
    </row>
    <row r="16" s="58" customFormat="1" ht="15" customHeight="1">
      <c r="DE16" s="60" t="s">
        <v>14</v>
      </c>
    </row>
    <row r="17" spans="1:109" s="58" customFormat="1"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row>
    <row r="18" spans="1:109" s="49" customFormat="1" ht="33" customHeight="1">
      <c r="A18" s="120" t="s">
        <v>10</v>
      </c>
      <c r="B18" s="121"/>
      <c r="C18" s="121"/>
      <c r="D18" s="121"/>
      <c r="E18" s="121"/>
      <c r="F18" s="121"/>
      <c r="G18" s="122"/>
      <c r="H18" s="120" t="s">
        <v>29</v>
      </c>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2"/>
      <c r="BI18" s="120" t="s">
        <v>125</v>
      </c>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2"/>
      <c r="CG18" s="120" t="s">
        <v>126</v>
      </c>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2"/>
    </row>
    <row r="19" spans="1:109" s="49" customFormat="1" ht="12" customHeight="1">
      <c r="A19" s="139">
        <v>1</v>
      </c>
      <c r="B19" s="139"/>
      <c r="C19" s="139"/>
      <c r="D19" s="139"/>
      <c r="E19" s="139"/>
      <c r="F19" s="139"/>
      <c r="G19" s="139"/>
      <c r="H19" s="139">
        <v>2</v>
      </c>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v>3</v>
      </c>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v>4</v>
      </c>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row>
    <row r="20" spans="1:109" s="49" customFormat="1" ht="12" customHeight="1">
      <c r="A20" s="106"/>
      <c r="B20" s="107"/>
      <c r="C20" s="107"/>
      <c r="D20" s="107"/>
      <c r="E20" s="107"/>
      <c r="F20" s="107"/>
      <c r="G20" s="108"/>
      <c r="H20" s="48"/>
      <c r="I20" s="95" t="s">
        <v>127</v>
      </c>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6"/>
      <c r="BI20" s="85"/>
      <c r="BJ20" s="86"/>
      <c r="BK20" s="86"/>
      <c r="BL20" s="86"/>
      <c r="BM20" s="86"/>
      <c r="BN20" s="86"/>
      <c r="BO20" s="86"/>
      <c r="BP20" s="86"/>
      <c r="BQ20" s="86"/>
      <c r="BR20" s="86"/>
      <c r="BS20" s="86"/>
      <c r="BT20" s="86"/>
      <c r="BU20" s="86"/>
      <c r="BV20" s="86"/>
      <c r="BW20" s="86"/>
      <c r="BX20" s="86"/>
      <c r="BY20" s="86"/>
      <c r="BZ20" s="86"/>
      <c r="CA20" s="86"/>
      <c r="CB20" s="86"/>
      <c r="CC20" s="86"/>
      <c r="CD20" s="86"/>
      <c r="CE20" s="86"/>
      <c r="CF20" s="87"/>
      <c r="CG20" s="109"/>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1"/>
    </row>
    <row r="21" spans="1:109" s="49" customFormat="1" ht="12" customHeight="1">
      <c r="A21" s="106">
        <v>1</v>
      </c>
      <c r="B21" s="107"/>
      <c r="C21" s="107"/>
      <c r="D21" s="107"/>
      <c r="E21" s="107"/>
      <c r="F21" s="107"/>
      <c r="G21" s="108"/>
      <c r="H21" s="48"/>
      <c r="I21" s="99" t="s">
        <v>128</v>
      </c>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100"/>
      <c r="BI21" s="85">
        <f>77207+1345+7496</f>
        <v>86048</v>
      </c>
      <c r="BJ21" s="86"/>
      <c r="BK21" s="86"/>
      <c r="BL21" s="86"/>
      <c r="BM21" s="86"/>
      <c r="BN21" s="86"/>
      <c r="BO21" s="86"/>
      <c r="BP21" s="86"/>
      <c r="BQ21" s="86"/>
      <c r="BR21" s="86"/>
      <c r="BS21" s="86"/>
      <c r="BT21" s="86"/>
      <c r="BU21" s="86"/>
      <c r="BV21" s="86"/>
      <c r="BW21" s="86"/>
      <c r="BX21" s="86"/>
      <c r="BY21" s="86"/>
      <c r="BZ21" s="86"/>
      <c r="CA21" s="86"/>
      <c r="CB21" s="86"/>
      <c r="CC21" s="86"/>
      <c r="CD21" s="86"/>
      <c r="CE21" s="86"/>
      <c r="CF21" s="87"/>
      <c r="CG21" s="85">
        <v>43243</v>
      </c>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7"/>
    </row>
    <row r="22" spans="1:109" s="49" customFormat="1" ht="12" customHeight="1">
      <c r="A22" s="106">
        <v>2</v>
      </c>
      <c r="B22" s="107"/>
      <c r="C22" s="107"/>
      <c r="D22" s="107"/>
      <c r="E22" s="107"/>
      <c r="F22" s="107"/>
      <c r="G22" s="108"/>
      <c r="H22" s="48"/>
      <c r="I22" s="99" t="s">
        <v>129</v>
      </c>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100"/>
      <c r="BI22" s="85">
        <f>256164+2027+159+12+17</f>
        <v>258379</v>
      </c>
      <c r="BJ22" s="86"/>
      <c r="BK22" s="86"/>
      <c r="BL22" s="86"/>
      <c r="BM22" s="86"/>
      <c r="BN22" s="86"/>
      <c r="BO22" s="86"/>
      <c r="BP22" s="86"/>
      <c r="BQ22" s="86"/>
      <c r="BR22" s="86"/>
      <c r="BS22" s="86"/>
      <c r="BT22" s="86"/>
      <c r="BU22" s="86"/>
      <c r="BV22" s="86"/>
      <c r="BW22" s="86"/>
      <c r="BX22" s="86"/>
      <c r="BY22" s="86"/>
      <c r="BZ22" s="86"/>
      <c r="CA22" s="86"/>
      <c r="CB22" s="86"/>
      <c r="CC22" s="86"/>
      <c r="CD22" s="86"/>
      <c r="CE22" s="86"/>
      <c r="CF22" s="87"/>
      <c r="CG22" s="85">
        <v>91556</v>
      </c>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7"/>
    </row>
    <row r="23" spans="1:109" s="49" customFormat="1" ht="12" customHeight="1">
      <c r="A23" s="106" t="s">
        <v>35</v>
      </c>
      <c r="B23" s="107"/>
      <c r="C23" s="107"/>
      <c r="D23" s="107"/>
      <c r="E23" s="107"/>
      <c r="F23" s="107"/>
      <c r="G23" s="108"/>
      <c r="H23" s="48"/>
      <c r="I23" s="99" t="s">
        <v>130</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100"/>
      <c r="BI23" s="85">
        <v>0</v>
      </c>
      <c r="BJ23" s="86"/>
      <c r="BK23" s="86"/>
      <c r="BL23" s="86"/>
      <c r="BM23" s="86"/>
      <c r="BN23" s="86"/>
      <c r="BO23" s="86"/>
      <c r="BP23" s="86"/>
      <c r="BQ23" s="86"/>
      <c r="BR23" s="86"/>
      <c r="BS23" s="86"/>
      <c r="BT23" s="86"/>
      <c r="BU23" s="86"/>
      <c r="BV23" s="86"/>
      <c r="BW23" s="86"/>
      <c r="BX23" s="86"/>
      <c r="BY23" s="86"/>
      <c r="BZ23" s="86"/>
      <c r="CA23" s="86"/>
      <c r="CB23" s="86"/>
      <c r="CC23" s="86"/>
      <c r="CD23" s="86"/>
      <c r="CE23" s="86"/>
      <c r="CF23" s="87"/>
      <c r="CG23" s="85">
        <v>0</v>
      </c>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7"/>
    </row>
    <row r="24" spans="1:109" s="49" customFormat="1" ht="12" customHeight="1">
      <c r="A24" s="106" t="s">
        <v>37</v>
      </c>
      <c r="B24" s="107"/>
      <c r="C24" s="107"/>
      <c r="D24" s="107"/>
      <c r="E24" s="107"/>
      <c r="F24" s="107"/>
      <c r="G24" s="108"/>
      <c r="H24" s="48"/>
      <c r="I24" s="99" t="s">
        <v>131</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100"/>
      <c r="BI24" s="85">
        <f>5369+1782</f>
        <v>7151</v>
      </c>
      <c r="BJ24" s="86"/>
      <c r="BK24" s="86"/>
      <c r="BL24" s="86"/>
      <c r="BM24" s="86"/>
      <c r="BN24" s="86"/>
      <c r="BO24" s="86"/>
      <c r="BP24" s="86"/>
      <c r="BQ24" s="86"/>
      <c r="BR24" s="86"/>
      <c r="BS24" s="86"/>
      <c r="BT24" s="86"/>
      <c r="BU24" s="86"/>
      <c r="BV24" s="86"/>
      <c r="BW24" s="86"/>
      <c r="BX24" s="86"/>
      <c r="BY24" s="86"/>
      <c r="BZ24" s="86"/>
      <c r="CA24" s="86"/>
      <c r="CB24" s="86"/>
      <c r="CC24" s="86"/>
      <c r="CD24" s="86"/>
      <c r="CE24" s="86"/>
      <c r="CF24" s="87"/>
      <c r="CG24" s="85">
        <v>16259</v>
      </c>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7"/>
    </row>
    <row r="25" spans="1:109" s="49" customFormat="1" ht="12" customHeight="1">
      <c r="A25" s="106" t="s">
        <v>39</v>
      </c>
      <c r="B25" s="107"/>
      <c r="C25" s="107"/>
      <c r="D25" s="107"/>
      <c r="E25" s="107"/>
      <c r="F25" s="107"/>
      <c r="G25" s="108"/>
      <c r="H25" s="48"/>
      <c r="I25" s="99" t="s">
        <v>132</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100"/>
      <c r="BI25" s="85">
        <f>0</f>
        <v>0</v>
      </c>
      <c r="BJ25" s="86"/>
      <c r="BK25" s="86"/>
      <c r="BL25" s="86"/>
      <c r="BM25" s="86"/>
      <c r="BN25" s="86"/>
      <c r="BO25" s="86"/>
      <c r="BP25" s="86"/>
      <c r="BQ25" s="86"/>
      <c r="BR25" s="86"/>
      <c r="BS25" s="86"/>
      <c r="BT25" s="86"/>
      <c r="BU25" s="86"/>
      <c r="BV25" s="86"/>
      <c r="BW25" s="86"/>
      <c r="BX25" s="86"/>
      <c r="BY25" s="86"/>
      <c r="BZ25" s="86"/>
      <c r="CA25" s="86"/>
      <c r="CB25" s="86"/>
      <c r="CC25" s="86"/>
      <c r="CD25" s="86"/>
      <c r="CE25" s="86"/>
      <c r="CF25" s="87"/>
      <c r="CG25" s="85">
        <v>0</v>
      </c>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7"/>
    </row>
    <row r="26" spans="1:109" s="49" customFormat="1" ht="12" customHeight="1">
      <c r="A26" s="116" t="s">
        <v>41</v>
      </c>
      <c r="B26" s="117"/>
      <c r="C26" s="117"/>
      <c r="D26" s="117"/>
      <c r="E26" s="117"/>
      <c r="F26" s="117"/>
      <c r="G26" s="118"/>
      <c r="H26" s="62"/>
      <c r="I26" s="95" t="s">
        <v>133</v>
      </c>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6"/>
      <c r="BI26" s="113">
        <f>BI21+BI22+BI23+BI24+BI25</f>
        <v>351578</v>
      </c>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5"/>
      <c r="CG26" s="113">
        <v>151058</v>
      </c>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5"/>
    </row>
    <row r="27" spans="1:109" s="49" customFormat="1" ht="12" customHeight="1">
      <c r="A27" s="116"/>
      <c r="B27" s="117"/>
      <c r="C27" s="117"/>
      <c r="D27" s="117"/>
      <c r="E27" s="117"/>
      <c r="F27" s="117"/>
      <c r="G27" s="118"/>
      <c r="H27" s="62"/>
      <c r="I27" s="95" t="s">
        <v>134</v>
      </c>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6"/>
      <c r="BI27" s="85"/>
      <c r="BJ27" s="86"/>
      <c r="BK27" s="86"/>
      <c r="BL27" s="86"/>
      <c r="BM27" s="86"/>
      <c r="BN27" s="86"/>
      <c r="BO27" s="86"/>
      <c r="BP27" s="86"/>
      <c r="BQ27" s="86"/>
      <c r="BR27" s="86"/>
      <c r="BS27" s="86"/>
      <c r="BT27" s="86"/>
      <c r="BU27" s="86"/>
      <c r="BV27" s="86"/>
      <c r="BW27" s="86"/>
      <c r="BX27" s="86"/>
      <c r="BY27" s="86"/>
      <c r="BZ27" s="86"/>
      <c r="CA27" s="86"/>
      <c r="CB27" s="86"/>
      <c r="CC27" s="86"/>
      <c r="CD27" s="86"/>
      <c r="CE27" s="86"/>
      <c r="CF27" s="87"/>
      <c r="CG27" s="109"/>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1"/>
    </row>
    <row r="28" spans="1:109" s="49" customFormat="1" ht="12" customHeight="1">
      <c r="A28" s="106" t="s">
        <v>43</v>
      </c>
      <c r="B28" s="107"/>
      <c r="C28" s="107"/>
      <c r="D28" s="107"/>
      <c r="E28" s="107"/>
      <c r="F28" s="107"/>
      <c r="G28" s="108"/>
      <c r="H28" s="48"/>
      <c r="I28" s="99" t="s">
        <v>135</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100"/>
      <c r="BI28" s="85">
        <v>1927</v>
      </c>
      <c r="BJ28" s="86"/>
      <c r="BK28" s="86"/>
      <c r="BL28" s="86"/>
      <c r="BM28" s="86"/>
      <c r="BN28" s="86"/>
      <c r="BO28" s="86"/>
      <c r="BP28" s="86"/>
      <c r="BQ28" s="86"/>
      <c r="BR28" s="86"/>
      <c r="BS28" s="86"/>
      <c r="BT28" s="86"/>
      <c r="BU28" s="86"/>
      <c r="BV28" s="86"/>
      <c r="BW28" s="86"/>
      <c r="BX28" s="86"/>
      <c r="BY28" s="86"/>
      <c r="BZ28" s="86"/>
      <c r="CA28" s="86"/>
      <c r="CB28" s="86"/>
      <c r="CC28" s="86"/>
      <c r="CD28" s="86"/>
      <c r="CE28" s="86"/>
      <c r="CF28" s="87"/>
      <c r="CG28" s="85">
        <v>1525</v>
      </c>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7"/>
    </row>
    <row r="29" spans="1:109" s="49" customFormat="1" ht="12" customHeight="1">
      <c r="A29" s="106" t="s">
        <v>45</v>
      </c>
      <c r="B29" s="107"/>
      <c r="C29" s="107"/>
      <c r="D29" s="107"/>
      <c r="E29" s="107"/>
      <c r="F29" s="107"/>
      <c r="G29" s="108"/>
      <c r="H29" s="48"/>
      <c r="I29" s="99" t="s">
        <v>136</v>
      </c>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100"/>
      <c r="BI29" s="85">
        <f>109322+2589+21691-19</f>
        <v>133583</v>
      </c>
      <c r="BJ29" s="86"/>
      <c r="BK29" s="86"/>
      <c r="BL29" s="86"/>
      <c r="BM29" s="86"/>
      <c r="BN29" s="86"/>
      <c r="BO29" s="86"/>
      <c r="BP29" s="86"/>
      <c r="BQ29" s="86"/>
      <c r="BR29" s="86"/>
      <c r="BS29" s="86"/>
      <c r="BT29" s="86"/>
      <c r="BU29" s="86"/>
      <c r="BV29" s="86"/>
      <c r="BW29" s="86"/>
      <c r="BX29" s="86"/>
      <c r="BY29" s="86"/>
      <c r="BZ29" s="86"/>
      <c r="CA29" s="86"/>
      <c r="CB29" s="86"/>
      <c r="CC29" s="86"/>
      <c r="CD29" s="86"/>
      <c r="CE29" s="86"/>
      <c r="CF29" s="87"/>
      <c r="CG29" s="85">
        <v>38469</v>
      </c>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7"/>
    </row>
    <row r="30" spans="1:109" s="49" customFormat="1" ht="12" customHeight="1">
      <c r="A30" s="106" t="s">
        <v>47</v>
      </c>
      <c r="B30" s="107"/>
      <c r="C30" s="107"/>
      <c r="D30" s="107"/>
      <c r="E30" s="107"/>
      <c r="F30" s="107"/>
      <c r="G30" s="108"/>
      <c r="H30" s="48"/>
      <c r="I30" s="99" t="s">
        <v>137</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100"/>
      <c r="BI30" s="85">
        <f>14750+212</f>
        <v>14962</v>
      </c>
      <c r="BJ30" s="86"/>
      <c r="BK30" s="86"/>
      <c r="BL30" s="86"/>
      <c r="BM30" s="86"/>
      <c r="BN30" s="86"/>
      <c r="BO30" s="86"/>
      <c r="BP30" s="86"/>
      <c r="BQ30" s="86"/>
      <c r="BR30" s="86"/>
      <c r="BS30" s="86"/>
      <c r="BT30" s="86"/>
      <c r="BU30" s="86"/>
      <c r="BV30" s="86"/>
      <c r="BW30" s="86"/>
      <c r="BX30" s="86"/>
      <c r="BY30" s="86"/>
      <c r="BZ30" s="86"/>
      <c r="CA30" s="86"/>
      <c r="CB30" s="86"/>
      <c r="CC30" s="86"/>
      <c r="CD30" s="86"/>
      <c r="CE30" s="86"/>
      <c r="CF30" s="87"/>
      <c r="CG30" s="85">
        <v>8882</v>
      </c>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7"/>
    </row>
    <row r="31" spans="1:109" s="49" customFormat="1" ht="12" customHeight="1">
      <c r="A31" s="116" t="s">
        <v>49</v>
      </c>
      <c r="B31" s="117"/>
      <c r="C31" s="117"/>
      <c r="D31" s="117"/>
      <c r="E31" s="117"/>
      <c r="F31" s="117"/>
      <c r="G31" s="118"/>
      <c r="H31" s="62"/>
      <c r="I31" s="95" t="s">
        <v>138</v>
      </c>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6"/>
      <c r="BI31" s="113">
        <f>BI28+BI29+BI30</f>
        <v>150472</v>
      </c>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5"/>
      <c r="CG31" s="113">
        <v>48876</v>
      </c>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5"/>
    </row>
    <row r="32" spans="1:109" s="49" customFormat="1" ht="12" customHeight="1">
      <c r="A32" s="116" t="s">
        <v>51</v>
      </c>
      <c r="B32" s="117"/>
      <c r="C32" s="117"/>
      <c r="D32" s="117"/>
      <c r="E32" s="117"/>
      <c r="F32" s="117"/>
      <c r="G32" s="118"/>
      <c r="H32" s="62"/>
      <c r="I32" s="95" t="s">
        <v>139</v>
      </c>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6"/>
      <c r="BI32" s="113">
        <f>BI26-BI31</f>
        <v>201106</v>
      </c>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5"/>
      <c r="CG32" s="113">
        <v>102182</v>
      </c>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5"/>
    </row>
    <row r="33" spans="1:109" s="49" customFormat="1" ht="12" customHeight="1">
      <c r="A33" s="106" t="s">
        <v>54</v>
      </c>
      <c r="B33" s="107"/>
      <c r="C33" s="107"/>
      <c r="D33" s="107"/>
      <c r="E33" s="107"/>
      <c r="F33" s="107"/>
      <c r="G33" s="108"/>
      <c r="H33" s="48"/>
      <c r="I33" s="99" t="s">
        <v>140</v>
      </c>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100"/>
      <c r="BI33" s="85">
        <f>-83611+99</f>
        <v>-83512</v>
      </c>
      <c r="BJ33" s="86"/>
      <c r="BK33" s="86"/>
      <c r="BL33" s="86"/>
      <c r="BM33" s="86"/>
      <c r="BN33" s="86"/>
      <c r="BO33" s="86"/>
      <c r="BP33" s="86"/>
      <c r="BQ33" s="86"/>
      <c r="BR33" s="86"/>
      <c r="BS33" s="86"/>
      <c r="BT33" s="86"/>
      <c r="BU33" s="86"/>
      <c r="BV33" s="86"/>
      <c r="BW33" s="86"/>
      <c r="BX33" s="86"/>
      <c r="BY33" s="86"/>
      <c r="BZ33" s="86"/>
      <c r="CA33" s="86"/>
      <c r="CB33" s="86"/>
      <c r="CC33" s="86"/>
      <c r="CD33" s="86"/>
      <c r="CE33" s="86"/>
      <c r="CF33" s="87"/>
      <c r="CG33" s="85">
        <v>107173</v>
      </c>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7"/>
    </row>
    <row r="34" spans="1:109" s="49" customFormat="1" ht="12" customHeight="1">
      <c r="A34" s="106" t="s">
        <v>56</v>
      </c>
      <c r="B34" s="107"/>
      <c r="C34" s="107"/>
      <c r="D34" s="107"/>
      <c r="E34" s="107"/>
      <c r="F34" s="107"/>
      <c r="G34" s="108"/>
      <c r="H34" s="48"/>
      <c r="I34" s="99" t="s">
        <v>141</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100"/>
      <c r="BI34" s="85">
        <v>243309</v>
      </c>
      <c r="BJ34" s="86"/>
      <c r="BK34" s="86"/>
      <c r="BL34" s="86"/>
      <c r="BM34" s="86"/>
      <c r="BN34" s="86"/>
      <c r="BO34" s="86"/>
      <c r="BP34" s="86"/>
      <c r="BQ34" s="86"/>
      <c r="BR34" s="86"/>
      <c r="BS34" s="86"/>
      <c r="BT34" s="86"/>
      <c r="BU34" s="86"/>
      <c r="BV34" s="86"/>
      <c r="BW34" s="86"/>
      <c r="BX34" s="86"/>
      <c r="BY34" s="86"/>
      <c r="BZ34" s="86"/>
      <c r="CA34" s="86"/>
      <c r="CB34" s="86"/>
      <c r="CC34" s="86"/>
      <c r="CD34" s="86"/>
      <c r="CE34" s="86"/>
      <c r="CF34" s="87"/>
      <c r="CG34" s="85">
        <v>205048</v>
      </c>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7"/>
    </row>
    <row r="35" spans="1:109" s="53" customFormat="1" ht="22.5" customHeight="1">
      <c r="A35" s="103" t="s">
        <v>58</v>
      </c>
      <c r="B35" s="104"/>
      <c r="C35" s="104"/>
      <c r="D35" s="104"/>
      <c r="E35" s="104"/>
      <c r="F35" s="104"/>
      <c r="G35" s="105"/>
      <c r="H35" s="52"/>
      <c r="I35" s="101" t="s">
        <v>142</v>
      </c>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91"/>
      <c r="BI35" s="85">
        <f>9431-68</f>
        <v>9363</v>
      </c>
      <c r="BJ35" s="86"/>
      <c r="BK35" s="86"/>
      <c r="BL35" s="86"/>
      <c r="BM35" s="86"/>
      <c r="BN35" s="86"/>
      <c r="BO35" s="86"/>
      <c r="BP35" s="86"/>
      <c r="BQ35" s="86"/>
      <c r="BR35" s="86"/>
      <c r="BS35" s="86"/>
      <c r="BT35" s="86"/>
      <c r="BU35" s="86"/>
      <c r="BV35" s="86"/>
      <c r="BW35" s="86"/>
      <c r="BX35" s="86"/>
      <c r="BY35" s="86"/>
      <c r="BZ35" s="86"/>
      <c r="CA35" s="86"/>
      <c r="CB35" s="86"/>
      <c r="CC35" s="86"/>
      <c r="CD35" s="86"/>
      <c r="CE35" s="86"/>
      <c r="CF35" s="87"/>
      <c r="CG35" s="85">
        <v>9782</v>
      </c>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7"/>
    </row>
    <row r="36" spans="1:109" s="49" customFormat="1" ht="12" customHeight="1">
      <c r="A36" s="106" t="s">
        <v>62</v>
      </c>
      <c r="B36" s="107"/>
      <c r="C36" s="107"/>
      <c r="D36" s="107"/>
      <c r="E36" s="107"/>
      <c r="F36" s="107"/>
      <c r="G36" s="108"/>
      <c r="H36" s="48"/>
      <c r="I36" s="99" t="s">
        <v>143</v>
      </c>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100"/>
      <c r="BI36" s="85">
        <v>-104231</v>
      </c>
      <c r="BJ36" s="86"/>
      <c r="BK36" s="86"/>
      <c r="BL36" s="86"/>
      <c r="BM36" s="86"/>
      <c r="BN36" s="86"/>
      <c r="BO36" s="86"/>
      <c r="BP36" s="86"/>
      <c r="BQ36" s="86"/>
      <c r="BR36" s="86"/>
      <c r="BS36" s="86"/>
      <c r="BT36" s="86"/>
      <c r="BU36" s="86"/>
      <c r="BV36" s="86"/>
      <c r="BW36" s="86"/>
      <c r="BX36" s="86"/>
      <c r="BY36" s="86"/>
      <c r="BZ36" s="86"/>
      <c r="CA36" s="86"/>
      <c r="CB36" s="86"/>
      <c r="CC36" s="86"/>
      <c r="CD36" s="86"/>
      <c r="CE36" s="86"/>
      <c r="CF36" s="87"/>
      <c r="CG36" s="85">
        <v>-41216</v>
      </c>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7"/>
    </row>
    <row r="37" spans="1:109" s="49" customFormat="1" ht="12" customHeight="1">
      <c r="A37" s="106" t="s">
        <v>64</v>
      </c>
      <c r="B37" s="107"/>
      <c r="C37" s="107"/>
      <c r="D37" s="107"/>
      <c r="E37" s="107"/>
      <c r="F37" s="107"/>
      <c r="G37" s="108"/>
      <c r="H37" s="48"/>
      <c r="I37" s="99" t="s">
        <v>144</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100"/>
      <c r="BI37" s="85">
        <f>155083+2409</f>
        <v>157492</v>
      </c>
      <c r="BJ37" s="86"/>
      <c r="BK37" s="86"/>
      <c r="BL37" s="86"/>
      <c r="BM37" s="86"/>
      <c r="BN37" s="86"/>
      <c r="BO37" s="86"/>
      <c r="BP37" s="86"/>
      <c r="BQ37" s="86"/>
      <c r="BR37" s="86"/>
      <c r="BS37" s="86"/>
      <c r="BT37" s="86"/>
      <c r="BU37" s="86"/>
      <c r="BV37" s="86"/>
      <c r="BW37" s="86"/>
      <c r="BX37" s="86"/>
      <c r="BY37" s="86"/>
      <c r="BZ37" s="86"/>
      <c r="CA37" s="86"/>
      <c r="CB37" s="86"/>
      <c r="CC37" s="86"/>
      <c r="CD37" s="86"/>
      <c r="CE37" s="86"/>
      <c r="CF37" s="87"/>
      <c r="CG37" s="85">
        <v>59259</v>
      </c>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7"/>
    </row>
    <row r="38" spans="1:109" s="49" customFormat="1" ht="12" customHeight="1">
      <c r="A38" s="106" t="s">
        <v>66</v>
      </c>
      <c r="B38" s="107"/>
      <c r="C38" s="107"/>
      <c r="D38" s="107"/>
      <c r="E38" s="107"/>
      <c r="F38" s="107"/>
      <c r="G38" s="108"/>
      <c r="H38" s="48"/>
      <c r="I38" s="99" t="s">
        <v>145</v>
      </c>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100"/>
      <c r="BI38" s="85">
        <f>13988+636</f>
        <v>14624</v>
      </c>
      <c r="BJ38" s="86"/>
      <c r="BK38" s="86"/>
      <c r="BL38" s="86"/>
      <c r="BM38" s="86"/>
      <c r="BN38" s="86"/>
      <c r="BO38" s="86"/>
      <c r="BP38" s="86"/>
      <c r="BQ38" s="86"/>
      <c r="BR38" s="86"/>
      <c r="BS38" s="86"/>
      <c r="BT38" s="86"/>
      <c r="BU38" s="86"/>
      <c r="BV38" s="86"/>
      <c r="BW38" s="86"/>
      <c r="BX38" s="86"/>
      <c r="BY38" s="86"/>
      <c r="BZ38" s="86"/>
      <c r="CA38" s="86"/>
      <c r="CB38" s="86"/>
      <c r="CC38" s="86"/>
      <c r="CD38" s="86"/>
      <c r="CE38" s="86"/>
      <c r="CF38" s="87"/>
      <c r="CG38" s="85">
        <v>21415</v>
      </c>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7"/>
    </row>
    <row r="39" spans="1:109" s="49" customFormat="1" ht="12" customHeight="1">
      <c r="A39" s="106" t="s">
        <v>68</v>
      </c>
      <c r="B39" s="107"/>
      <c r="C39" s="107"/>
      <c r="D39" s="107"/>
      <c r="E39" s="107"/>
      <c r="F39" s="107"/>
      <c r="G39" s="108"/>
      <c r="H39" s="48"/>
      <c r="I39" s="99" t="s">
        <v>146</v>
      </c>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100"/>
      <c r="BI39" s="85">
        <v>199</v>
      </c>
      <c r="BJ39" s="86"/>
      <c r="BK39" s="86"/>
      <c r="BL39" s="86"/>
      <c r="BM39" s="86"/>
      <c r="BN39" s="86"/>
      <c r="BO39" s="86"/>
      <c r="BP39" s="86"/>
      <c r="BQ39" s="86"/>
      <c r="BR39" s="86"/>
      <c r="BS39" s="86"/>
      <c r="BT39" s="86"/>
      <c r="BU39" s="86"/>
      <c r="BV39" s="86"/>
      <c r="BW39" s="86"/>
      <c r="BX39" s="86"/>
      <c r="BY39" s="86"/>
      <c r="BZ39" s="86"/>
      <c r="CA39" s="86"/>
      <c r="CB39" s="86"/>
      <c r="CC39" s="86"/>
      <c r="CD39" s="86"/>
      <c r="CE39" s="86"/>
      <c r="CF39" s="87"/>
      <c r="CG39" s="85">
        <v>12145</v>
      </c>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7"/>
    </row>
    <row r="40" spans="1:109" s="49" customFormat="1" ht="12" customHeight="1">
      <c r="A40" s="106" t="s">
        <v>70</v>
      </c>
      <c r="B40" s="107"/>
      <c r="C40" s="107"/>
      <c r="D40" s="107"/>
      <c r="E40" s="107"/>
      <c r="F40" s="107"/>
      <c r="G40" s="108"/>
      <c r="H40" s="48"/>
      <c r="I40" s="99" t="s">
        <v>147</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100"/>
      <c r="BI40" s="85">
        <f>-24155+10615-266+40-4138</f>
        <v>-17904</v>
      </c>
      <c r="BJ40" s="86"/>
      <c r="BK40" s="86"/>
      <c r="BL40" s="86"/>
      <c r="BM40" s="86"/>
      <c r="BN40" s="86"/>
      <c r="BO40" s="86"/>
      <c r="BP40" s="86"/>
      <c r="BQ40" s="86"/>
      <c r="BR40" s="86"/>
      <c r="BS40" s="86"/>
      <c r="BT40" s="86"/>
      <c r="BU40" s="86"/>
      <c r="BV40" s="86"/>
      <c r="BW40" s="86"/>
      <c r="BX40" s="86"/>
      <c r="BY40" s="86"/>
      <c r="BZ40" s="86"/>
      <c r="CA40" s="86"/>
      <c r="CB40" s="86"/>
      <c r="CC40" s="86"/>
      <c r="CD40" s="86"/>
      <c r="CE40" s="86"/>
      <c r="CF40" s="87"/>
      <c r="CG40" s="85">
        <v>-9823</v>
      </c>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7"/>
    </row>
    <row r="41" spans="1:109" s="49" customFormat="1" ht="12" customHeight="1">
      <c r="A41" s="106" t="s">
        <v>73</v>
      </c>
      <c r="B41" s="107"/>
      <c r="C41" s="107"/>
      <c r="D41" s="107"/>
      <c r="E41" s="107"/>
      <c r="F41" s="107"/>
      <c r="G41" s="108"/>
      <c r="H41" s="48"/>
      <c r="I41" s="99" t="s">
        <v>148</v>
      </c>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100"/>
      <c r="BI41" s="85">
        <f>188460+125+2+928-1</f>
        <v>189514</v>
      </c>
      <c r="BJ41" s="86"/>
      <c r="BK41" s="86"/>
      <c r="BL41" s="86"/>
      <c r="BM41" s="86"/>
      <c r="BN41" s="86"/>
      <c r="BO41" s="86"/>
      <c r="BP41" s="86"/>
      <c r="BQ41" s="86"/>
      <c r="BR41" s="86"/>
      <c r="BS41" s="86"/>
      <c r="BT41" s="86"/>
      <c r="BU41" s="86"/>
      <c r="BV41" s="86"/>
      <c r="BW41" s="86"/>
      <c r="BX41" s="86"/>
      <c r="BY41" s="86"/>
      <c r="BZ41" s="86"/>
      <c r="CA41" s="86"/>
      <c r="CB41" s="86"/>
      <c r="CC41" s="86"/>
      <c r="CD41" s="86"/>
      <c r="CE41" s="86"/>
      <c r="CF41" s="87"/>
      <c r="CG41" s="85">
        <v>170582</v>
      </c>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7"/>
    </row>
    <row r="42" spans="1:109" s="49" customFormat="1" ht="12" customHeight="1">
      <c r="A42" s="106" t="s">
        <v>80</v>
      </c>
      <c r="B42" s="107"/>
      <c r="C42" s="107"/>
      <c r="D42" s="107"/>
      <c r="E42" s="107"/>
      <c r="F42" s="107"/>
      <c r="G42" s="108"/>
      <c r="H42" s="48"/>
      <c r="I42" s="99" t="s">
        <v>149</v>
      </c>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100"/>
      <c r="BI42" s="85">
        <f>-18464-1134</f>
        <v>-19598</v>
      </c>
      <c r="BJ42" s="86"/>
      <c r="BK42" s="86"/>
      <c r="BL42" s="86"/>
      <c r="BM42" s="86"/>
      <c r="BN42" s="86"/>
      <c r="BO42" s="86"/>
      <c r="BP42" s="86"/>
      <c r="BQ42" s="86"/>
      <c r="BR42" s="86"/>
      <c r="BS42" s="86"/>
      <c r="BT42" s="86"/>
      <c r="BU42" s="86"/>
      <c r="BV42" s="86"/>
      <c r="BW42" s="86"/>
      <c r="BX42" s="86"/>
      <c r="BY42" s="86"/>
      <c r="BZ42" s="86"/>
      <c r="CA42" s="86"/>
      <c r="CB42" s="86"/>
      <c r="CC42" s="86"/>
      <c r="CD42" s="86"/>
      <c r="CE42" s="86"/>
      <c r="CF42" s="87"/>
      <c r="CG42" s="85">
        <v>-40884</v>
      </c>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7"/>
    </row>
    <row r="43" spans="1:109" s="49" customFormat="1" ht="12" customHeight="1">
      <c r="A43" s="116" t="s">
        <v>82</v>
      </c>
      <c r="B43" s="117"/>
      <c r="C43" s="117"/>
      <c r="D43" s="117"/>
      <c r="E43" s="117"/>
      <c r="F43" s="117"/>
      <c r="G43" s="118"/>
      <c r="H43" s="62"/>
      <c r="I43" s="95" t="s">
        <v>150</v>
      </c>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6"/>
      <c r="BI43" s="113">
        <f>BI32+BI33+BI34+BI35+BI36+BI37-BI38+BI39+BI40-BI41+BI42</f>
        <v>182086</v>
      </c>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5"/>
      <c r="CG43" s="113">
        <v>211669</v>
      </c>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5"/>
    </row>
    <row r="44" spans="1:109" s="49" customFormat="1" ht="12" customHeight="1">
      <c r="A44" s="106" t="s">
        <v>83</v>
      </c>
      <c r="B44" s="107"/>
      <c r="C44" s="107"/>
      <c r="D44" s="107"/>
      <c r="E44" s="107"/>
      <c r="F44" s="107"/>
      <c r="G44" s="108"/>
      <c r="H44" s="48"/>
      <c r="I44" s="99" t="s">
        <v>151</v>
      </c>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100"/>
      <c r="BI44" s="85">
        <f>61855+334+61021-41120</f>
        <v>82090</v>
      </c>
      <c r="BJ44" s="86"/>
      <c r="BK44" s="86"/>
      <c r="BL44" s="86"/>
      <c r="BM44" s="86"/>
      <c r="BN44" s="86"/>
      <c r="BO44" s="86"/>
      <c r="BP44" s="86"/>
      <c r="BQ44" s="86"/>
      <c r="BR44" s="86"/>
      <c r="BS44" s="86"/>
      <c r="BT44" s="86"/>
      <c r="BU44" s="86"/>
      <c r="BV44" s="86"/>
      <c r="BW44" s="86"/>
      <c r="BX44" s="86"/>
      <c r="BY44" s="86"/>
      <c r="BZ44" s="86"/>
      <c r="CA44" s="86"/>
      <c r="CB44" s="86"/>
      <c r="CC44" s="86"/>
      <c r="CD44" s="86"/>
      <c r="CE44" s="86"/>
      <c r="CF44" s="87"/>
      <c r="CG44" s="85">
        <v>45870</v>
      </c>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7"/>
    </row>
    <row r="45" spans="1:109" s="49" customFormat="1" ht="12" customHeight="1">
      <c r="A45" s="116" t="s">
        <v>84</v>
      </c>
      <c r="B45" s="117"/>
      <c r="C45" s="117"/>
      <c r="D45" s="117"/>
      <c r="E45" s="117"/>
      <c r="F45" s="117"/>
      <c r="G45" s="118"/>
      <c r="H45" s="62"/>
      <c r="I45" s="95" t="s">
        <v>119</v>
      </c>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6"/>
      <c r="BI45" s="113">
        <f>BI43-BI44</f>
        <v>99996</v>
      </c>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5"/>
      <c r="CG45" s="113">
        <v>165799</v>
      </c>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5"/>
    </row>
    <row r="47" spans="1:131" ht="45" customHeight="1">
      <c r="A47" s="140" t="s">
        <v>185</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70"/>
      <c r="DG47" s="70"/>
      <c r="DH47" s="70"/>
      <c r="DI47" s="70"/>
      <c r="DJ47" s="70"/>
      <c r="DK47" s="70"/>
      <c r="DL47" s="70"/>
      <c r="DM47" s="70"/>
      <c r="DN47" s="70"/>
      <c r="DO47" s="70"/>
      <c r="DP47" s="70"/>
      <c r="DQ47" s="70"/>
      <c r="DR47" s="70"/>
      <c r="DS47" s="70"/>
      <c r="DT47" s="70"/>
      <c r="DU47" s="70"/>
      <c r="DV47" s="70"/>
      <c r="DW47" s="70"/>
      <c r="DX47" s="70"/>
      <c r="DY47" s="70"/>
      <c r="DZ47" s="70"/>
      <c r="EA47" s="70"/>
    </row>
    <row r="48" spans="1:131" ht="12.7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row>
    <row r="49" spans="1:90" s="58" customFormat="1" ht="15" customHeight="1">
      <c r="A49" s="58" t="s">
        <v>172</v>
      </c>
      <c r="P49" s="59"/>
      <c r="Q49" s="59"/>
      <c r="R49" s="59"/>
      <c r="S49" s="59"/>
      <c r="T49" s="59"/>
      <c r="U49" s="59"/>
      <c r="V49" s="17"/>
      <c r="W49" s="17"/>
      <c r="X49" s="17"/>
      <c r="Y49" s="17"/>
      <c r="Z49" s="17"/>
      <c r="AA49" s="17"/>
      <c r="AB49" s="17"/>
      <c r="AC49" s="17"/>
      <c r="AD49" s="17"/>
      <c r="AE49" s="17"/>
      <c r="AF49" s="17"/>
      <c r="AG49" s="17"/>
      <c r="AH49" s="17"/>
      <c r="AI49" s="17"/>
      <c r="AJ49" s="30"/>
      <c r="AK49" s="17"/>
      <c r="AL49" s="17"/>
      <c r="AM49" s="17"/>
      <c r="AN49" s="17"/>
      <c r="AO49" s="17"/>
      <c r="AP49" s="17"/>
      <c r="AQ49" s="17"/>
      <c r="AR49" s="17"/>
      <c r="AS49" s="17"/>
      <c r="AT49" s="17"/>
      <c r="AU49" s="17"/>
      <c r="AV49" s="17"/>
      <c r="AW49" s="17"/>
      <c r="AX49" s="17"/>
      <c r="AY49" s="18"/>
      <c r="AZ49" s="18"/>
      <c r="BA49" s="18"/>
      <c r="BB49" s="18"/>
      <c r="BC49" s="18"/>
      <c r="BD49" s="18"/>
      <c r="BE49" s="72"/>
      <c r="BF49" s="72"/>
      <c r="BG49" s="72"/>
      <c r="BH49" s="72"/>
      <c r="BI49" s="72"/>
      <c r="BJ49" s="72"/>
      <c r="BK49" s="72"/>
      <c r="BL49" s="72"/>
      <c r="BM49" s="72"/>
      <c r="BN49" s="72"/>
      <c r="BO49" s="73"/>
      <c r="BP49" s="72"/>
      <c r="BQ49" s="72"/>
      <c r="BR49" s="72"/>
      <c r="BS49" s="72"/>
      <c r="BT49" s="72"/>
      <c r="BU49" s="72"/>
      <c r="BV49" s="73"/>
      <c r="BW49" s="72"/>
      <c r="BX49" s="72"/>
      <c r="BY49" s="72"/>
      <c r="BZ49" s="72"/>
      <c r="CA49" s="60"/>
      <c r="CB49" s="74" t="s">
        <v>173</v>
      </c>
      <c r="CC49" s="60"/>
      <c r="CD49" s="60"/>
      <c r="CE49" s="60"/>
      <c r="CF49" s="60"/>
      <c r="CG49" s="60"/>
      <c r="CH49" s="60"/>
      <c r="CI49" s="60"/>
      <c r="CJ49" s="60"/>
      <c r="CK49" s="60"/>
      <c r="CL49" s="60"/>
    </row>
    <row r="50" spans="16:90" s="58" customFormat="1" ht="15" customHeight="1">
      <c r="P50" s="59"/>
      <c r="Q50" s="59"/>
      <c r="R50" s="59"/>
      <c r="S50" s="59"/>
      <c r="T50" s="59"/>
      <c r="U50" s="59"/>
      <c r="V50" s="17"/>
      <c r="W50" s="17"/>
      <c r="X50" s="17"/>
      <c r="Y50" s="17"/>
      <c r="Z50" s="17"/>
      <c r="AA50" s="17"/>
      <c r="AB50" s="17"/>
      <c r="AC50" s="17"/>
      <c r="AD50" s="17"/>
      <c r="AE50" s="17"/>
      <c r="AF50" s="17"/>
      <c r="AG50" s="17"/>
      <c r="AH50" s="17"/>
      <c r="AI50" s="17"/>
      <c r="AJ50" s="30"/>
      <c r="AK50" s="17"/>
      <c r="AL50" s="17"/>
      <c r="AM50" s="17"/>
      <c r="AN50" s="17"/>
      <c r="AO50" s="17"/>
      <c r="AP50" s="17"/>
      <c r="AQ50" s="17"/>
      <c r="AR50" s="17"/>
      <c r="AS50" s="17"/>
      <c r="AT50" s="17"/>
      <c r="AU50" s="17"/>
      <c r="AV50" s="17"/>
      <c r="AW50" s="17"/>
      <c r="AX50" s="17"/>
      <c r="AY50" s="19"/>
      <c r="AZ50" s="19"/>
      <c r="BA50" s="19"/>
      <c r="BB50" s="19"/>
      <c r="BC50" s="19"/>
      <c r="BD50" s="19"/>
      <c r="BE50" s="79"/>
      <c r="BF50" s="79"/>
      <c r="BG50" s="79"/>
      <c r="BH50" s="79"/>
      <c r="BI50" s="79"/>
      <c r="BJ50" s="79"/>
      <c r="BK50" s="79"/>
      <c r="BL50" s="79"/>
      <c r="BM50" s="79"/>
      <c r="BN50" s="79"/>
      <c r="BO50" s="80"/>
      <c r="BP50" s="79"/>
      <c r="BQ50" s="79"/>
      <c r="BR50" s="79"/>
      <c r="BS50" s="79"/>
      <c r="BT50" s="79"/>
      <c r="BU50" s="79"/>
      <c r="BV50" s="80"/>
      <c r="BW50" s="79"/>
      <c r="BX50" s="79"/>
      <c r="BY50" s="79"/>
      <c r="BZ50" s="79"/>
      <c r="CA50" s="81"/>
      <c r="CB50" s="30"/>
      <c r="CC50" s="60"/>
      <c r="CD50" s="60"/>
      <c r="CE50" s="60"/>
      <c r="CF50" s="60"/>
      <c r="CG50" s="60"/>
      <c r="CH50" s="60"/>
      <c r="CI50" s="60"/>
      <c r="CJ50" s="60"/>
      <c r="CK50" s="60"/>
      <c r="CL50" s="60"/>
    </row>
    <row r="51" spans="1:90" s="58" customFormat="1" ht="15" customHeight="1">
      <c r="A51" s="58" t="s">
        <v>174</v>
      </c>
      <c r="P51" s="59"/>
      <c r="Q51" s="59"/>
      <c r="R51" s="59"/>
      <c r="S51" s="59"/>
      <c r="T51" s="59"/>
      <c r="U51" s="59"/>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5"/>
      <c r="AZ51" s="15"/>
      <c r="BA51" s="15"/>
      <c r="BB51" s="15"/>
      <c r="BC51" s="15"/>
      <c r="BD51" s="15"/>
      <c r="BE51" s="75"/>
      <c r="BF51" s="75"/>
      <c r="BG51" s="75"/>
      <c r="BH51" s="75"/>
      <c r="BI51" s="75"/>
      <c r="BJ51" s="75"/>
      <c r="BK51" s="75"/>
      <c r="BL51" s="75"/>
      <c r="BM51" s="75"/>
      <c r="BN51" s="75"/>
      <c r="BO51" s="76"/>
      <c r="BP51" s="76"/>
      <c r="BQ51" s="75"/>
      <c r="BR51" s="75"/>
      <c r="BS51" s="75"/>
      <c r="BT51" s="75"/>
      <c r="BU51" s="75"/>
      <c r="BV51" s="76"/>
      <c r="BW51" s="75"/>
      <c r="BX51" s="75"/>
      <c r="BY51" s="75"/>
      <c r="BZ51" s="75"/>
      <c r="CA51" s="60"/>
      <c r="CB51" s="74" t="s">
        <v>175</v>
      </c>
      <c r="CC51" s="60"/>
      <c r="CD51" s="60"/>
      <c r="CE51" s="60"/>
      <c r="CF51" s="60"/>
      <c r="CG51" s="60"/>
      <c r="CH51" s="60"/>
      <c r="CI51" s="60"/>
      <c r="CJ51" s="60"/>
      <c r="CK51" s="60"/>
      <c r="CL51" s="60"/>
    </row>
    <row r="52" s="58" customFormat="1" ht="15" customHeight="1">
      <c r="A52" s="58" t="s">
        <v>11</v>
      </c>
    </row>
    <row r="53" spans="1:92" s="58" customFormat="1" ht="15" customHeight="1">
      <c r="A53" s="58" t="s">
        <v>12</v>
      </c>
      <c r="P53" s="77"/>
      <c r="Q53" s="77"/>
      <c r="R53" s="77"/>
      <c r="S53" s="77"/>
      <c r="T53" s="77"/>
      <c r="U53" s="77"/>
      <c r="V53" s="15"/>
      <c r="W53" s="15"/>
      <c r="X53" s="15"/>
      <c r="Y53" s="15"/>
      <c r="Z53" s="15"/>
      <c r="AA53" s="15"/>
      <c r="AB53" s="15"/>
      <c r="AC53" s="15"/>
      <c r="AD53" s="15"/>
      <c r="AE53" s="15"/>
      <c r="AF53" s="15"/>
      <c r="AG53" s="15"/>
      <c r="AH53" s="15"/>
      <c r="AI53" s="15"/>
      <c r="AJ53" s="15"/>
      <c r="AK53" s="17"/>
      <c r="AL53" s="17"/>
      <c r="AM53" s="30" t="s">
        <v>177</v>
      </c>
      <c r="AN53" s="17"/>
      <c r="AO53" s="17"/>
      <c r="AP53" s="17"/>
      <c r="AQ53" s="17"/>
      <c r="AR53" s="17"/>
      <c r="AS53" s="17"/>
      <c r="AT53" s="17"/>
      <c r="AU53" s="17"/>
      <c r="AV53" s="17"/>
      <c r="AW53" s="17"/>
      <c r="AX53" s="17"/>
      <c r="AY53" s="17"/>
      <c r="AZ53" s="17"/>
      <c r="BA53" s="17"/>
      <c r="BB53" s="17"/>
      <c r="BC53" s="17"/>
      <c r="BD53" s="17"/>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row>
    <row r="54" spans="16:92" s="58" customFormat="1" ht="15" customHeight="1">
      <c r="P54" s="59"/>
      <c r="Q54" s="59"/>
      <c r="R54" s="59"/>
      <c r="S54" s="59"/>
      <c r="T54" s="59"/>
      <c r="U54" s="59"/>
      <c r="V54" s="17"/>
      <c r="W54" s="17"/>
      <c r="X54" s="17"/>
      <c r="Y54" s="17"/>
      <c r="Z54" s="17"/>
      <c r="AA54" s="17"/>
      <c r="AB54" s="17"/>
      <c r="AC54" s="17"/>
      <c r="AD54" s="17"/>
      <c r="AE54" s="17"/>
      <c r="AF54" s="17"/>
      <c r="AG54" s="17"/>
      <c r="AH54" s="17"/>
      <c r="AI54" s="17"/>
      <c r="AJ54" s="17"/>
      <c r="AK54" s="17"/>
      <c r="AL54" s="17"/>
      <c r="AM54" s="30"/>
      <c r="AN54" s="17"/>
      <c r="AO54" s="17"/>
      <c r="AP54" s="17"/>
      <c r="AQ54" s="17"/>
      <c r="AR54" s="17"/>
      <c r="AS54" s="17"/>
      <c r="AT54" s="17"/>
      <c r="AU54" s="17"/>
      <c r="AV54" s="17"/>
      <c r="AW54" s="17"/>
      <c r="AX54" s="17"/>
      <c r="AY54" s="17"/>
      <c r="AZ54" s="17"/>
      <c r="BA54" s="17"/>
      <c r="BB54" s="17"/>
      <c r="BC54" s="17"/>
      <c r="BD54" s="17"/>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row>
    <row r="55" spans="1:49" s="58" customFormat="1" ht="15" customHeight="1">
      <c r="A55" s="58" t="s">
        <v>13</v>
      </c>
      <c r="K55" s="29"/>
      <c r="L55" s="29" t="s">
        <v>176</v>
      </c>
      <c r="M55" s="29"/>
      <c r="N55" s="29"/>
      <c r="O55" s="29"/>
      <c r="P55" s="29"/>
      <c r="Q55" s="29"/>
      <c r="R55" s="29"/>
      <c r="S55" s="29"/>
      <c r="T55" s="29"/>
      <c r="U55" s="29"/>
      <c r="V55" s="29"/>
      <c r="W55" s="29"/>
      <c r="X55" s="29"/>
      <c r="Y55" s="29"/>
      <c r="Z55" s="29"/>
      <c r="AA55" s="29"/>
      <c r="AB55" s="92"/>
      <c r="AC55" s="92"/>
      <c r="AD55" s="92"/>
      <c r="AE55" s="92"/>
      <c r="AF55" s="92"/>
      <c r="AG55" s="92"/>
      <c r="AH55" s="92"/>
      <c r="AI55" s="92"/>
      <c r="AJ55" s="92"/>
      <c r="AK55" s="92"/>
      <c r="AL55" s="92"/>
      <c r="AM55" s="92"/>
      <c r="AN55" s="92"/>
      <c r="AO55" s="92"/>
      <c r="AP55" s="92"/>
      <c r="AQ55" s="92"/>
      <c r="AR55" s="92"/>
      <c r="AS55" s="92"/>
      <c r="AT55" s="92"/>
      <c r="AU55" s="92"/>
      <c r="AV55" s="92"/>
      <c r="AW55" s="92"/>
    </row>
    <row r="56" spans="1:45" s="58" customFormat="1" ht="16.5" customHeight="1">
      <c r="A56" s="30" t="s">
        <v>223</v>
      </c>
      <c r="B56" s="15"/>
      <c r="C56" s="15"/>
      <c r="D56" s="15"/>
      <c r="E56" s="15"/>
      <c r="F56" s="17"/>
      <c r="G56" s="93" t="s">
        <v>190</v>
      </c>
      <c r="H56" s="93"/>
      <c r="I56" s="93"/>
      <c r="J56" s="93"/>
      <c r="K56" s="93"/>
      <c r="L56" s="93"/>
      <c r="M56" s="93"/>
      <c r="N56" s="93"/>
      <c r="O56" s="93"/>
      <c r="P56" s="93"/>
      <c r="Q56" s="93"/>
      <c r="R56" s="17"/>
      <c r="S56" s="93">
        <v>2008</v>
      </c>
      <c r="T56" s="93"/>
      <c r="U56" s="93"/>
      <c r="V56" s="93"/>
      <c r="W56" s="93"/>
      <c r="X56" s="93"/>
      <c r="Y56" s="94" t="s">
        <v>8</v>
      </c>
      <c r="Z56" s="94"/>
      <c r="AA56" s="17"/>
      <c r="AB56" s="17"/>
      <c r="AC56" s="17"/>
      <c r="AD56" s="17"/>
      <c r="AE56" s="17"/>
      <c r="AF56" s="17"/>
      <c r="AG56" s="17"/>
      <c r="AH56" s="17"/>
      <c r="AI56" s="17"/>
      <c r="AJ56" s="17"/>
      <c r="AK56" s="17"/>
      <c r="AL56" s="17"/>
      <c r="AM56" s="17"/>
      <c r="AN56" s="17"/>
      <c r="AO56" s="17"/>
      <c r="AP56" s="17"/>
      <c r="AQ56" s="17"/>
      <c r="AR56" s="17"/>
      <c r="AS56" s="17"/>
    </row>
    <row r="57" spans="22:56" s="82" customFormat="1" ht="15" customHeight="1">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1:37" s="82" customFormat="1" ht="15" customHeight="1">
      <c r="K58" s="17"/>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2:37" s="82" customFormat="1" ht="15" customHeight="1">
      <c r="B59" s="81"/>
      <c r="C59" s="11"/>
      <c r="D59" s="11"/>
      <c r="E59" s="11"/>
      <c r="F59" s="11"/>
      <c r="J59" s="17"/>
      <c r="K59" s="17"/>
      <c r="L59" s="17"/>
      <c r="M59" s="17"/>
      <c r="N59" s="17"/>
      <c r="O59" s="17"/>
      <c r="P59" s="17"/>
      <c r="Q59" s="17"/>
      <c r="R59" s="17"/>
      <c r="S59" s="17"/>
      <c r="T59" s="17"/>
      <c r="U59" s="17"/>
      <c r="V59" s="17"/>
      <c r="W59" s="17"/>
      <c r="X59" s="17"/>
      <c r="Y59" s="17"/>
      <c r="Z59" s="17"/>
      <c r="AA59" s="17"/>
      <c r="AB59" s="17"/>
      <c r="AC59" s="17"/>
      <c r="AE59" s="11"/>
      <c r="AF59" s="11"/>
      <c r="AG59" s="11"/>
      <c r="AH59" s="11"/>
      <c r="AI59" s="11"/>
      <c r="AJ59" s="11"/>
      <c r="AK59" s="11"/>
    </row>
    <row r="60" s="83" customFormat="1" ht="3" customHeight="1"/>
    <row r="61" s="83" customFormat="1" ht="12.75"/>
    <row r="62" s="83" customFormat="1" ht="12.75"/>
  </sheetData>
  <mergeCells count="133">
    <mergeCell ref="CG41:DE41"/>
    <mergeCell ref="I45:BH45"/>
    <mergeCell ref="BI45:CF45"/>
    <mergeCell ref="CG45:DE45"/>
    <mergeCell ref="CG42:DE42"/>
    <mergeCell ref="BI41:CF41"/>
    <mergeCell ref="I42:BH42"/>
    <mergeCell ref="BI42:CF42"/>
    <mergeCell ref="CG44:DE44"/>
    <mergeCell ref="CG39:DE39"/>
    <mergeCell ref="A40:G40"/>
    <mergeCell ref="I40:BH40"/>
    <mergeCell ref="BI40:CF40"/>
    <mergeCell ref="CG40:DE40"/>
    <mergeCell ref="I39:BH39"/>
    <mergeCell ref="BI39:CF39"/>
    <mergeCell ref="BI37:CF37"/>
    <mergeCell ref="CG37:DE37"/>
    <mergeCell ref="A38:G38"/>
    <mergeCell ref="I38:BH38"/>
    <mergeCell ref="BI38:CF38"/>
    <mergeCell ref="CG38:DE38"/>
    <mergeCell ref="A37:G37"/>
    <mergeCell ref="A34:G34"/>
    <mergeCell ref="I34:BH34"/>
    <mergeCell ref="BI34:CF34"/>
    <mergeCell ref="CG34:DE34"/>
    <mergeCell ref="I33:BH33"/>
    <mergeCell ref="BI33:CF33"/>
    <mergeCell ref="CG33:DE33"/>
    <mergeCell ref="CG31:DE31"/>
    <mergeCell ref="CG32:DE32"/>
    <mergeCell ref="CG21:DE21"/>
    <mergeCell ref="A22:G22"/>
    <mergeCell ref="I22:BH22"/>
    <mergeCell ref="BI22:CF22"/>
    <mergeCell ref="CG22:DE22"/>
    <mergeCell ref="A21:G21"/>
    <mergeCell ref="I21:BH21"/>
    <mergeCell ref="BI21:CF21"/>
    <mergeCell ref="A20:G20"/>
    <mergeCell ref="I20:BH20"/>
    <mergeCell ref="BI20:CF20"/>
    <mergeCell ref="CG20:DE20"/>
    <mergeCell ref="H19:BH19"/>
    <mergeCell ref="BI19:CF19"/>
    <mergeCell ref="CG19:DE19"/>
    <mergeCell ref="R12:DE12"/>
    <mergeCell ref="A18:G18"/>
    <mergeCell ref="H18:BH18"/>
    <mergeCell ref="BI18:CF18"/>
    <mergeCell ref="CG18:DE18"/>
    <mergeCell ref="A23:G23"/>
    <mergeCell ref="A24:G24"/>
    <mergeCell ref="I23:BH23"/>
    <mergeCell ref="A27:G27"/>
    <mergeCell ref="I27:BH27"/>
    <mergeCell ref="I26:BH26"/>
    <mergeCell ref="A25:G25"/>
    <mergeCell ref="I25:BH25"/>
    <mergeCell ref="A26:G26"/>
    <mergeCell ref="A35:G35"/>
    <mergeCell ref="I35:BH35"/>
    <mergeCell ref="A39:G39"/>
    <mergeCell ref="A45:G45"/>
    <mergeCell ref="A44:G44"/>
    <mergeCell ref="I44:BH44"/>
    <mergeCell ref="I37:BH37"/>
    <mergeCell ref="A41:G41"/>
    <mergeCell ref="I41:BH41"/>
    <mergeCell ref="A42:G42"/>
    <mergeCell ref="CG23:DE23"/>
    <mergeCell ref="I24:BH24"/>
    <mergeCell ref="BI24:CF24"/>
    <mergeCell ref="CG24:DE24"/>
    <mergeCell ref="BI28:CF28"/>
    <mergeCell ref="CG28:DE28"/>
    <mergeCell ref="BI30:CF30"/>
    <mergeCell ref="CG30:DE30"/>
    <mergeCell ref="A30:G30"/>
    <mergeCell ref="I30:BH30"/>
    <mergeCell ref="A28:G28"/>
    <mergeCell ref="I28:BH28"/>
    <mergeCell ref="A7:DE7"/>
    <mergeCell ref="A8:DE8"/>
    <mergeCell ref="A19:G19"/>
    <mergeCell ref="A33:G33"/>
    <mergeCell ref="A29:G29"/>
    <mergeCell ref="BI27:CF27"/>
    <mergeCell ref="CG27:DE27"/>
    <mergeCell ref="A31:G31"/>
    <mergeCell ref="I31:BH31"/>
    <mergeCell ref="I29:BH29"/>
    <mergeCell ref="A43:G43"/>
    <mergeCell ref="I43:BH43"/>
    <mergeCell ref="BI43:CF43"/>
    <mergeCell ref="CG43:DE43"/>
    <mergeCell ref="AY4:BV4"/>
    <mergeCell ref="AN4:AX4"/>
    <mergeCell ref="Z3:AM4"/>
    <mergeCell ref="CU4:DE4"/>
    <mergeCell ref="BW4:CT4"/>
    <mergeCell ref="AN3:DE3"/>
    <mergeCell ref="BW5:CT5"/>
    <mergeCell ref="CU5:DE5"/>
    <mergeCell ref="Z5:AM5"/>
    <mergeCell ref="AN5:AX5"/>
    <mergeCell ref="AY5:BV5"/>
    <mergeCell ref="BI25:CF25"/>
    <mergeCell ref="CG25:DE25"/>
    <mergeCell ref="A36:G36"/>
    <mergeCell ref="I36:BH36"/>
    <mergeCell ref="BI36:CF36"/>
    <mergeCell ref="CG36:DE36"/>
    <mergeCell ref="A32:G32"/>
    <mergeCell ref="I32:BH32"/>
    <mergeCell ref="BI32:CF32"/>
    <mergeCell ref="CG29:DE29"/>
    <mergeCell ref="AS9:BO9"/>
    <mergeCell ref="AJ11:DE11"/>
    <mergeCell ref="BI26:CF26"/>
    <mergeCell ref="BI44:CF44"/>
    <mergeCell ref="BI35:CF35"/>
    <mergeCell ref="BI31:CF31"/>
    <mergeCell ref="BI23:CF23"/>
    <mergeCell ref="CG26:DE26"/>
    <mergeCell ref="CG35:DE35"/>
    <mergeCell ref="BI29:CF29"/>
    <mergeCell ref="G56:Q56"/>
    <mergeCell ref="S56:X56"/>
    <mergeCell ref="Y56:Z56"/>
    <mergeCell ref="A47:DE47"/>
    <mergeCell ref="AB55:AW55"/>
  </mergeCells>
  <printOptions horizontalCentered="1"/>
  <pageMargins left="0.5118110236220472" right="0.5118110236220472" top="0.5905511811023623"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G62"/>
  <sheetViews>
    <sheetView zoomScaleSheetLayoutView="100" workbookViewId="0" topLeftCell="A1">
      <selection activeCell="AC35" sqref="AC35"/>
    </sheetView>
  </sheetViews>
  <sheetFormatPr defaultColWidth="9.00390625" defaultRowHeight="12.75"/>
  <cols>
    <col min="1" max="46" width="0.875" style="1" customWidth="1"/>
    <col min="47" max="47" width="1.00390625" style="1" customWidth="1"/>
    <col min="48" max="16384" width="0.875" style="1" customWidth="1"/>
  </cols>
  <sheetData>
    <row r="1" s="2" customFormat="1" ht="11.25">
      <c r="DE1" s="3" t="s">
        <v>0</v>
      </c>
    </row>
    <row r="2" ht="3" customHeight="1"/>
    <row r="3" spans="26:109" ht="12.75">
      <c r="Z3" s="172" t="s">
        <v>4</v>
      </c>
      <c r="AA3" s="173"/>
      <c r="AB3" s="173"/>
      <c r="AC3" s="173"/>
      <c r="AD3" s="173"/>
      <c r="AE3" s="173"/>
      <c r="AF3" s="173"/>
      <c r="AG3" s="173"/>
      <c r="AH3" s="173"/>
      <c r="AI3" s="173"/>
      <c r="AJ3" s="173"/>
      <c r="AK3" s="173"/>
      <c r="AL3" s="173"/>
      <c r="AM3" s="174"/>
      <c r="AN3" s="178" t="s">
        <v>6</v>
      </c>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80"/>
    </row>
    <row r="4" spans="23:109" s="2" customFormat="1" ht="24" customHeight="1">
      <c r="W4" s="4"/>
      <c r="Z4" s="175"/>
      <c r="AA4" s="176"/>
      <c r="AB4" s="176"/>
      <c r="AC4" s="176"/>
      <c r="AD4" s="176"/>
      <c r="AE4" s="176"/>
      <c r="AF4" s="176"/>
      <c r="AG4" s="176"/>
      <c r="AH4" s="176"/>
      <c r="AI4" s="176"/>
      <c r="AJ4" s="176"/>
      <c r="AK4" s="176"/>
      <c r="AL4" s="176"/>
      <c r="AM4" s="177"/>
      <c r="AN4" s="170" t="s">
        <v>5</v>
      </c>
      <c r="AO4" s="170"/>
      <c r="AP4" s="170"/>
      <c r="AQ4" s="170"/>
      <c r="AR4" s="170"/>
      <c r="AS4" s="170"/>
      <c r="AT4" s="170"/>
      <c r="AU4" s="170"/>
      <c r="AV4" s="170"/>
      <c r="AW4" s="170"/>
      <c r="AX4" s="171"/>
      <c r="AY4" s="169" t="s">
        <v>3</v>
      </c>
      <c r="AZ4" s="170"/>
      <c r="BA4" s="170"/>
      <c r="BB4" s="170"/>
      <c r="BC4" s="170"/>
      <c r="BD4" s="170"/>
      <c r="BE4" s="170"/>
      <c r="BF4" s="170"/>
      <c r="BG4" s="170"/>
      <c r="BH4" s="170"/>
      <c r="BI4" s="170"/>
      <c r="BJ4" s="170"/>
      <c r="BK4" s="170"/>
      <c r="BL4" s="170"/>
      <c r="BM4" s="170"/>
      <c r="BN4" s="170"/>
      <c r="BO4" s="170"/>
      <c r="BP4" s="170"/>
      <c r="BQ4" s="170"/>
      <c r="BR4" s="170"/>
      <c r="BS4" s="170"/>
      <c r="BT4" s="170"/>
      <c r="BU4" s="170"/>
      <c r="BV4" s="171"/>
      <c r="BW4" s="169" t="s">
        <v>2</v>
      </c>
      <c r="BX4" s="170"/>
      <c r="BY4" s="170"/>
      <c r="BZ4" s="170"/>
      <c r="CA4" s="170"/>
      <c r="CB4" s="170"/>
      <c r="CC4" s="170"/>
      <c r="CD4" s="170"/>
      <c r="CE4" s="170"/>
      <c r="CF4" s="170"/>
      <c r="CG4" s="170"/>
      <c r="CH4" s="170"/>
      <c r="CI4" s="170"/>
      <c r="CJ4" s="170"/>
      <c r="CK4" s="170"/>
      <c r="CL4" s="170"/>
      <c r="CM4" s="170"/>
      <c r="CN4" s="170"/>
      <c r="CO4" s="170"/>
      <c r="CP4" s="170"/>
      <c r="CQ4" s="170"/>
      <c r="CR4" s="170"/>
      <c r="CS4" s="170"/>
      <c r="CT4" s="171"/>
      <c r="CU4" s="181" t="s">
        <v>1</v>
      </c>
      <c r="CV4" s="182"/>
      <c r="CW4" s="182"/>
      <c r="CX4" s="182"/>
      <c r="CY4" s="182"/>
      <c r="CZ4" s="182"/>
      <c r="DA4" s="182"/>
      <c r="DB4" s="182"/>
      <c r="DC4" s="182"/>
      <c r="DD4" s="182"/>
      <c r="DE4" s="183"/>
    </row>
    <row r="5" spans="26:109" ht="12.75">
      <c r="Z5" s="123" t="s">
        <v>168</v>
      </c>
      <c r="AA5" s="123"/>
      <c r="AB5" s="123"/>
      <c r="AC5" s="123"/>
      <c r="AD5" s="123"/>
      <c r="AE5" s="123"/>
      <c r="AF5" s="123"/>
      <c r="AG5" s="123"/>
      <c r="AH5" s="123"/>
      <c r="AI5" s="123"/>
      <c r="AJ5" s="123"/>
      <c r="AK5" s="123"/>
      <c r="AL5" s="123"/>
      <c r="AM5" s="123"/>
      <c r="AN5" s="123" t="s">
        <v>167</v>
      </c>
      <c r="AO5" s="123"/>
      <c r="AP5" s="123"/>
      <c r="AQ5" s="123"/>
      <c r="AR5" s="123"/>
      <c r="AS5" s="123"/>
      <c r="AT5" s="123"/>
      <c r="AU5" s="123"/>
      <c r="AV5" s="123"/>
      <c r="AW5" s="123"/>
      <c r="AX5" s="123"/>
      <c r="AY5" s="123" t="s">
        <v>166</v>
      </c>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t="s">
        <v>165</v>
      </c>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t="s">
        <v>164</v>
      </c>
      <c r="CV5" s="123"/>
      <c r="CW5" s="123"/>
      <c r="CX5" s="123"/>
      <c r="CY5" s="123"/>
      <c r="CZ5" s="123"/>
      <c r="DA5" s="123"/>
      <c r="DB5" s="123"/>
      <c r="DC5" s="123"/>
      <c r="DD5" s="123"/>
      <c r="DE5" s="123"/>
    </row>
    <row r="6" ht="9" customHeight="1"/>
    <row r="7" spans="1:109" s="5" customFormat="1" ht="15.75" customHeight="1">
      <c r="A7" s="167" t="s">
        <v>152</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row>
    <row r="8" spans="1:109" s="5" customFormat="1" ht="14.25" customHeight="1">
      <c r="A8" s="167" t="s">
        <v>153</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row>
    <row r="9" spans="28:72" s="6" customFormat="1" ht="14.25" customHeight="1">
      <c r="AB9" s="43"/>
      <c r="AC9" s="43"/>
      <c r="AD9" s="43"/>
      <c r="AE9" s="43"/>
      <c r="AF9" s="43"/>
      <c r="AG9" s="43"/>
      <c r="AH9" s="7"/>
      <c r="AI9" s="7" t="s">
        <v>180</v>
      </c>
      <c r="AJ9" s="44" t="s">
        <v>181</v>
      </c>
      <c r="AK9" s="45"/>
      <c r="AL9" s="45"/>
      <c r="AM9" s="45"/>
      <c r="AN9" s="45"/>
      <c r="AO9" s="45"/>
      <c r="AP9" s="46"/>
      <c r="AQ9" s="8"/>
      <c r="AR9" s="124" t="s">
        <v>187</v>
      </c>
      <c r="AS9" s="124"/>
      <c r="AT9" s="124"/>
      <c r="AU9" s="124"/>
      <c r="AV9" s="124"/>
      <c r="AW9" s="124"/>
      <c r="AX9" s="124"/>
      <c r="AY9" s="124"/>
      <c r="AZ9" s="124"/>
      <c r="BA9" s="124"/>
      <c r="BB9" s="124"/>
      <c r="BC9" s="124"/>
      <c r="BD9" s="124"/>
      <c r="BE9" s="124"/>
      <c r="BF9" s="124"/>
      <c r="BG9" s="124"/>
      <c r="BH9" s="124"/>
      <c r="BJ9" s="124" t="s">
        <v>183</v>
      </c>
      <c r="BK9" s="124"/>
      <c r="BL9" s="124"/>
      <c r="BM9" s="124"/>
      <c r="BN9" s="124"/>
      <c r="BO9" s="124"/>
      <c r="BP9" s="124"/>
      <c r="BQ9" s="8"/>
      <c r="BR9" s="6" t="s">
        <v>8</v>
      </c>
      <c r="BT9" s="1"/>
    </row>
    <row r="10" ht="9" customHeight="1"/>
    <row r="11" spans="1:109" s="9" customFormat="1" ht="12.75">
      <c r="A11" s="9" t="s">
        <v>123</v>
      </c>
      <c r="Y11" s="14"/>
      <c r="Z11" s="14"/>
      <c r="AA11" s="14"/>
      <c r="AB11" s="14"/>
      <c r="AC11" s="14"/>
      <c r="AD11" s="14"/>
      <c r="AE11" s="14"/>
      <c r="AF11" s="14"/>
      <c r="AG11" s="14"/>
      <c r="AH11" s="14"/>
      <c r="AI11" s="142" t="s">
        <v>182</v>
      </c>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row>
    <row r="12" spans="25:109" s="9" customFormat="1" ht="12.75">
      <c r="Y12" s="14"/>
      <c r="Z12" s="14"/>
      <c r="AA12" s="14"/>
      <c r="AB12" s="14"/>
      <c r="AC12" s="14"/>
      <c r="AD12" s="14"/>
      <c r="AE12" s="14"/>
      <c r="AF12" s="14"/>
      <c r="AG12" s="14"/>
      <c r="AH12" s="14"/>
      <c r="AI12" s="14"/>
      <c r="AJ12" s="14"/>
      <c r="AK12" s="14"/>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row>
    <row r="13" spans="1:109" s="9" customFormat="1" ht="12.75">
      <c r="A13" s="9" t="s">
        <v>9</v>
      </c>
      <c r="R13" s="168" t="s">
        <v>179</v>
      </c>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row>
    <row r="14" spans="18:85" s="9" customFormat="1" ht="12.7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row>
    <row r="15" spans="18:109" s="9" customFormat="1" ht="12.75">
      <c r="R15" s="10"/>
      <c r="DE15" s="12" t="s">
        <v>154</v>
      </c>
    </row>
    <row r="16" s="9" customFormat="1" ht="12.75">
      <c r="DE16" s="12" t="s">
        <v>15</v>
      </c>
    </row>
    <row r="17" spans="1:109" s="9" customFormat="1" ht="1.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row>
    <row r="18" spans="1:109" s="33" customFormat="1" ht="48.75" customHeight="1">
      <c r="A18" s="161" t="s">
        <v>10</v>
      </c>
      <c r="B18" s="162"/>
      <c r="C18" s="162"/>
      <c r="D18" s="162"/>
      <c r="E18" s="162"/>
      <c r="F18" s="162"/>
      <c r="G18" s="163"/>
      <c r="H18" s="161" t="s">
        <v>155</v>
      </c>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3"/>
      <c r="BX18" s="161" t="s">
        <v>93</v>
      </c>
      <c r="BY18" s="162"/>
      <c r="BZ18" s="162"/>
      <c r="CA18" s="162"/>
      <c r="CB18" s="162"/>
      <c r="CC18" s="162"/>
      <c r="CD18" s="162"/>
      <c r="CE18" s="162"/>
      <c r="CF18" s="162"/>
      <c r="CG18" s="162"/>
      <c r="CH18" s="162"/>
      <c r="CI18" s="162"/>
      <c r="CJ18" s="162"/>
      <c r="CK18" s="162"/>
      <c r="CL18" s="162"/>
      <c r="CM18" s="162"/>
      <c r="CN18" s="163"/>
      <c r="CO18" s="161" t="s">
        <v>120</v>
      </c>
      <c r="CP18" s="162"/>
      <c r="CQ18" s="162"/>
      <c r="CR18" s="162"/>
      <c r="CS18" s="162"/>
      <c r="CT18" s="162"/>
      <c r="CU18" s="162"/>
      <c r="CV18" s="162"/>
      <c r="CW18" s="162"/>
      <c r="CX18" s="162"/>
      <c r="CY18" s="162"/>
      <c r="CZ18" s="162"/>
      <c r="DA18" s="162"/>
      <c r="DB18" s="162"/>
      <c r="DC18" s="162"/>
      <c r="DD18" s="162"/>
      <c r="DE18" s="163"/>
    </row>
    <row r="19" spans="1:109" s="33" customFormat="1" ht="12.75" customHeight="1">
      <c r="A19" s="149">
        <v>1</v>
      </c>
      <c r="B19" s="149"/>
      <c r="C19" s="149"/>
      <c r="D19" s="149"/>
      <c r="E19" s="149"/>
      <c r="F19" s="149"/>
      <c r="G19" s="149"/>
      <c r="H19" s="149">
        <v>2</v>
      </c>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v>3</v>
      </c>
      <c r="BY19" s="149"/>
      <c r="BZ19" s="149"/>
      <c r="CA19" s="149"/>
      <c r="CB19" s="149"/>
      <c r="CC19" s="149"/>
      <c r="CD19" s="149"/>
      <c r="CE19" s="149"/>
      <c r="CF19" s="149"/>
      <c r="CG19" s="149"/>
      <c r="CH19" s="149"/>
      <c r="CI19" s="149"/>
      <c r="CJ19" s="149"/>
      <c r="CK19" s="149"/>
      <c r="CL19" s="149"/>
      <c r="CM19" s="149"/>
      <c r="CN19" s="149"/>
      <c r="CO19" s="149">
        <v>4</v>
      </c>
      <c r="CP19" s="149"/>
      <c r="CQ19" s="149"/>
      <c r="CR19" s="149"/>
      <c r="CS19" s="149"/>
      <c r="CT19" s="149"/>
      <c r="CU19" s="149"/>
      <c r="CV19" s="149"/>
      <c r="CW19" s="149"/>
      <c r="CX19" s="149"/>
      <c r="CY19" s="149"/>
      <c r="CZ19" s="149"/>
      <c r="DA19" s="149"/>
      <c r="DB19" s="149"/>
      <c r="DC19" s="149"/>
      <c r="DD19" s="149"/>
      <c r="DE19" s="149"/>
    </row>
    <row r="20" spans="1:109" s="33" customFormat="1" ht="12.75" customHeight="1">
      <c r="A20" s="156" t="s">
        <v>102</v>
      </c>
      <c r="B20" s="157"/>
      <c r="C20" s="157"/>
      <c r="D20" s="157"/>
      <c r="E20" s="157"/>
      <c r="F20" s="157"/>
      <c r="G20" s="158"/>
      <c r="H20" s="39"/>
      <c r="I20" s="159" t="s">
        <v>156</v>
      </c>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60"/>
      <c r="BX20" s="144">
        <v>1119051</v>
      </c>
      <c r="BY20" s="145"/>
      <c r="BZ20" s="145"/>
      <c r="CA20" s="145"/>
      <c r="CB20" s="145"/>
      <c r="CC20" s="145"/>
      <c r="CD20" s="145"/>
      <c r="CE20" s="145"/>
      <c r="CF20" s="145"/>
      <c r="CG20" s="145"/>
      <c r="CH20" s="145"/>
      <c r="CI20" s="145"/>
      <c r="CJ20" s="145"/>
      <c r="CK20" s="145"/>
      <c r="CL20" s="145"/>
      <c r="CM20" s="145"/>
      <c r="CN20" s="146"/>
      <c r="CO20" s="144">
        <v>798496</v>
      </c>
      <c r="CP20" s="145"/>
      <c r="CQ20" s="145"/>
      <c r="CR20" s="145"/>
      <c r="CS20" s="145"/>
      <c r="CT20" s="145"/>
      <c r="CU20" s="145"/>
      <c r="CV20" s="145"/>
      <c r="CW20" s="145"/>
      <c r="CX20" s="145"/>
      <c r="CY20" s="145"/>
      <c r="CZ20" s="145"/>
      <c r="DA20" s="145"/>
      <c r="DB20" s="145"/>
      <c r="DC20" s="145"/>
      <c r="DD20" s="145"/>
      <c r="DE20" s="146"/>
    </row>
    <row r="21" spans="1:109" s="33" customFormat="1" ht="24" customHeight="1">
      <c r="A21" s="164" t="s">
        <v>104</v>
      </c>
      <c r="B21" s="165"/>
      <c r="C21" s="165"/>
      <c r="D21" s="165"/>
      <c r="E21" s="165"/>
      <c r="F21" s="165"/>
      <c r="G21" s="166"/>
      <c r="H21" s="40"/>
      <c r="I21" s="147" t="s">
        <v>157</v>
      </c>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8"/>
      <c r="BX21" s="150">
        <v>42.4</v>
      </c>
      <c r="BY21" s="151"/>
      <c r="BZ21" s="151"/>
      <c r="CA21" s="151"/>
      <c r="CB21" s="151"/>
      <c r="CC21" s="151"/>
      <c r="CD21" s="151"/>
      <c r="CE21" s="151"/>
      <c r="CF21" s="151"/>
      <c r="CG21" s="151"/>
      <c r="CH21" s="151"/>
      <c r="CI21" s="151"/>
      <c r="CJ21" s="151"/>
      <c r="CK21" s="151"/>
      <c r="CL21" s="151"/>
      <c r="CM21" s="151"/>
      <c r="CN21" s="152"/>
      <c r="CO21" s="150">
        <v>22.1</v>
      </c>
      <c r="CP21" s="151"/>
      <c r="CQ21" s="151"/>
      <c r="CR21" s="151"/>
      <c r="CS21" s="151"/>
      <c r="CT21" s="151"/>
      <c r="CU21" s="151"/>
      <c r="CV21" s="151"/>
      <c r="CW21" s="151"/>
      <c r="CX21" s="151"/>
      <c r="CY21" s="151"/>
      <c r="CZ21" s="151"/>
      <c r="DA21" s="151"/>
      <c r="DB21" s="151"/>
      <c r="DC21" s="151"/>
      <c r="DD21" s="151"/>
      <c r="DE21" s="152"/>
    </row>
    <row r="22" spans="1:109" s="33" customFormat="1" ht="24" customHeight="1">
      <c r="A22" s="164" t="s">
        <v>35</v>
      </c>
      <c r="B22" s="165"/>
      <c r="C22" s="165"/>
      <c r="D22" s="165"/>
      <c r="E22" s="165"/>
      <c r="F22" s="165"/>
      <c r="G22" s="166"/>
      <c r="H22" s="40"/>
      <c r="I22" s="147" t="s">
        <v>158</v>
      </c>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8"/>
      <c r="BX22" s="144">
        <v>10</v>
      </c>
      <c r="BY22" s="145"/>
      <c r="BZ22" s="145"/>
      <c r="CA22" s="145"/>
      <c r="CB22" s="145"/>
      <c r="CC22" s="145"/>
      <c r="CD22" s="145"/>
      <c r="CE22" s="145"/>
      <c r="CF22" s="145"/>
      <c r="CG22" s="145"/>
      <c r="CH22" s="145"/>
      <c r="CI22" s="145"/>
      <c r="CJ22" s="145"/>
      <c r="CK22" s="145"/>
      <c r="CL22" s="145"/>
      <c r="CM22" s="145"/>
      <c r="CN22" s="146"/>
      <c r="CO22" s="144">
        <v>10</v>
      </c>
      <c r="CP22" s="145"/>
      <c r="CQ22" s="145"/>
      <c r="CR22" s="145"/>
      <c r="CS22" s="145"/>
      <c r="CT22" s="145"/>
      <c r="CU22" s="145"/>
      <c r="CV22" s="145"/>
      <c r="CW22" s="145"/>
      <c r="CX22" s="145"/>
      <c r="CY22" s="145"/>
      <c r="CZ22" s="145"/>
      <c r="DA22" s="145"/>
      <c r="DB22" s="145"/>
      <c r="DC22" s="145"/>
      <c r="DD22" s="145"/>
      <c r="DE22" s="146"/>
    </row>
    <row r="23" spans="1:109" s="33" customFormat="1" ht="24" customHeight="1">
      <c r="A23" s="153" t="s">
        <v>37</v>
      </c>
      <c r="B23" s="154"/>
      <c r="C23" s="154"/>
      <c r="D23" s="154"/>
      <c r="E23" s="154"/>
      <c r="F23" s="154"/>
      <c r="G23" s="155"/>
      <c r="H23" s="41"/>
      <c r="I23" s="147" t="s">
        <v>159</v>
      </c>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8"/>
      <c r="BX23" s="144">
        <v>40502</v>
      </c>
      <c r="BY23" s="145"/>
      <c r="BZ23" s="145"/>
      <c r="CA23" s="145"/>
      <c r="CB23" s="145"/>
      <c r="CC23" s="145"/>
      <c r="CD23" s="145"/>
      <c r="CE23" s="145"/>
      <c r="CF23" s="145"/>
      <c r="CG23" s="145"/>
      <c r="CH23" s="145"/>
      <c r="CI23" s="145"/>
      <c r="CJ23" s="145"/>
      <c r="CK23" s="145"/>
      <c r="CL23" s="145"/>
      <c r="CM23" s="145"/>
      <c r="CN23" s="146"/>
      <c r="CO23" s="144">
        <v>32888</v>
      </c>
      <c r="CP23" s="145"/>
      <c r="CQ23" s="145"/>
      <c r="CR23" s="145"/>
      <c r="CS23" s="145"/>
      <c r="CT23" s="145"/>
      <c r="CU23" s="145"/>
      <c r="CV23" s="145"/>
      <c r="CW23" s="145"/>
      <c r="CX23" s="145"/>
      <c r="CY23" s="145"/>
      <c r="CZ23" s="145"/>
      <c r="DA23" s="145"/>
      <c r="DB23" s="145"/>
      <c r="DC23" s="145"/>
      <c r="DD23" s="145"/>
      <c r="DE23" s="146"/>
    </row>
    <row r="24" spans="1:109" s="33" customFormat="1" ht="24.75" customHeight="1">
      <c r="A24" s="153" t="s">
        <v>39</v>
      </c>
      <c r="B24" s="154"/>
      <c r="C24" s="154"/>
      <c r="D24" s="154"/>
      <c r="E24" s="154"/>
      <c r="F24" s="154"/>
      <c r="G24" s="155"/>
      <c r="H24" s="41"/>
      <c r="I24" s="147" t="s">
        <v>160</v>
      </c>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8"/>
      <c r="BX24" s="144">
        <v>40502</v>
      </c>
      <c r="BY24" s="145"/>
      <c r="BZ24" s="145"/>
      <c r="CA24" s="145"/>
      <c r="CB24" s="145"/>
      <c r="CC24" s="145"/>
      <c r="CD24" s="145"/>
      <c r="CE24" s="145"/>
      <c r="CF24" s="145"/>
      <c r="CG24" s="145"/>
      <c r="CH24" s="145"/>
      <c r="CI24" s="145"/>
      <c r="CJ24" s="145"/>
      <c r="CK24" s="145"/>
      <c r="CL24" s="145"/>
      <c r="CM24" s="145"/>
      <c r="CN24" s="146"/>
      <c r="CO24" s="144">
        <v>32888</v>
      </c>
      <c r="CP24" s="145"/>
      <c r="CQ24" s="145"/>
      <c r="CR24" s="145"/>
      <c r="CS24" s="145"/>
      <c r="CT24" s="145"/>
      <c r="CU24" s="145"/>
      <c r="CV24" s="145"/>
      <c r="CW24" s="145"/>
      <c r="CX24" s="145"/>
      <c r="CY24" s="145"/>
      <c r="CZ24" s="145"/>
      <c r="DA24" s="145"/>
      <c r="DB24" s="145"/>
      <c r="DC24" s="145"/>
      <c r="DD24" s="145"/>
      <c r="DE24" s="146"/>
    </row>
    <row r="25" spans="1:109" s="33" customFormat="1" ht="12.75" customHeight="1">
      <c r="A25" s="156" t="s">
        <v>41</v>
      </c>
      <c r="B25" s="157"/>
      <c r="C25" s="157"/>
      <c r="D25" s="157"/>
      <c r="E25" s="157"/>
      <c r="F25" s="157"/>
      <c r="G25" s="158"/>
      <c r="H25" s="39"/>
      <c r="I25" s="159" t="s">
        <v>161</v>
      </c>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60"/>
      <c r="BX25" s="144">
        <f>22209+12+1121</f>
        <v>23342</v>
      </c>
      <c r="BY25" s="145"/>
      <c r="BZ25" s="145"/>
      <c r="CA25" s="145"/>
      <c r="CB25" s="145"/>
      <c r="CC25" s="145"/>
      <c r="CD25" s="145"/>
      <c r="CE25" s="145"/>
      <c r="CF25" s="145"/>
      <c r="CG25" s="145"/>
      <c r="CH25" s="145"/>
      <c r="CI25" s="145"/>
      <c r="CJ25" s="145"/>
      <c r="CK25" s="145"/>
      <c r="CL25" s="145"/>
      <c r="CM25" s="145"/>
      <c r="CN25" s="146"/>
      <c r="CO25" s="144">
        <v>11359</v>
      </c>
      <c r="CP25" s="145"/>
      <c r="CQ25" s="145"/>
      <c r="CR25" s="145"/>
      <c r="CS25" s="145"/>
      <c r="CT25" s="145"/>
      <c r="CU25" s="145"/>
      <c r="CV25" s="145"/>
      <c r="CW25" s="145"/>
      <c r="CX25" s="145"/>
      <c r="CY25" s="145"/>
      <c r="CZ25" s="145"/>
      <c r="DA25" s="145"/>
      <c r="DB25" s="145"/>
      <c r="DC25" s="145"/>
      <c r="DD25" s="145"/>
      <c r="DE25" s="146"/>
    </row>
    <row r="26" spans="1:109" s="33" customFormat="1" ht="12.75" customHeight="1">
      <c r="A26" s="156" t="s">
        <v>43</v>
      </c>
      <c r="B26" s="157"/>
      <c r="C26" s="157"/>
      <c r="D26" s="157"/>
      <c r="E26" s="157"/>
      <c r="F26" s="157"/>
      <c r="G26" s="158"/>
      <c r="H26" s="39"/>
      <c r="I26" s="159" t="s">
        <v>162</v>
      </c>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60"/>
      <c r="BX26" s="144">
        <f>22209+12+1121</f>
        <v>23342</v>
      </c>
      <c r="BY26" s="145"/>
      <c r="BZ26" s="145"/>
      <c r="CA26" s="145"/>
      <c r="CB26" s="145"/>
      <c r="CC26" s="145"/>
      <c r="CD26" s="145"/>
      <c r="CE26" s="145"/>
      <c r="CF26" s="145"/>
      <c r="CG26" s="145"/>
      <c r="CH26" s="145"/>
      <c r="CI26" s="145"/>
      <c r="CJ26" s="145"/>
      <c r="CK26" s="145"/>
      <c r="CL26" s="145"/>
      <c r="CM26" s="145"/>
      <c r="CN26" s="146"/>
      <c r="CO26" s="144">
        <v>11359</v>
      </c>
      <c r="CP26" s="145"/>
      <c r="CQ26" s="145"/>
      <c r="CR26" s="145"/>
      <c r="CS26" s="145"/>
      <c r="CT26" s="145"/>
      <c r="CU26" s="145"/>
      <c r="CV26" s="145"/>
      <c r="CW26" s="145"/>
      <c r="CX26" s="145"/>
      <c r="CY26" s="145"/>
      <c r="CZ26" s="145"/>
      <c r="DA26" s="145"/>
      <c r="DB26" s="145"/>
      <c r="DC26" s="145"/>
      <c r="DD26" s="145"/>
      <c r="DE26" s="146"/>
    </row>
    <row r="28" spans="1:90" s="9" customFormat="1" ht="15" customHeight="1">
      <c r="A28" s="9" t="s">
        <v>172</v>
      </c>
      <c r="P28" s="10"/>
      <c r="Q28" s="10"/>
      <c r="R28" s="10"/>
      <c r="S28" s="10"/>
      <c r="T28" s="10"/>
      <c r="U28" s="10"/>
      <c r="V28" s="17"/>
      <c r="W28" s="17"/>
      <c r="X28" s="17"/>
      <c r="Y28" s="17"/>
      <c r="Z28" s="17"/>
      <c r="AA28" s="17"/>
      <c r="AB28" s="17"/>
      <c r="AC28" s="17"/>
      <c r="AD28" s="17"/>
      <c r="AE28" s="17"/>
      <c r="AF28" s="17"/>
      <c r="AG28" s="17"/>
      <c r="AH28" s="17"/>
      <c r="AI28" s="17"/>
      <c r="AJ28" s="30"/>
      <c r="AK28" s="17"/>
      <c r="AL28" s="17"/>
      <c r="AM28" s="17"/>
      <c r="AN28" s="17"/>
      <c r="AO28" s="17"/>
      <c r="AP28" s="17"/>
      <c r="AQ28" s="17"/>
      <c r="AR28" s="17"/>
      <c r="AS28" s="17"/>
      <c r="AT28" s="17"/>
      <c r="AU28" s="17"/>
      <c r="AV28" s="17"/>
      <c r="AW28" s="17"/>
      <c r="AX28" s="17"/>
      <c r="AY28" s="18"/>
      <c r="AZ28" s="18"/>
      <c r="BA28" s="18"/>
      <c r="BB28" s="18"/>
      <c r="BC28" s="18"/>
      <c r="BD28" s="20"/>
      <c r="BE28" s="21"/>
      <c r="BF28" s="21"/>
      <c r="BG28" s="21"/>
      <c r="BH28" s="21"/>
      <c r="BI28" s="21"/>
      <c r="BJ28" s="21"/>
      <c r="BK28" s="21"/>
      <c r="BL28" s="21"/>
      <c r="BM28" s="21"/>
      <c r="BN28" s="21"/>
      <c r="BO28" s="22"/>
      <c r="BP28" s="21"/>
      <c r="BQ28" s="21"/>
      <c r="BR28" s="21"/>
      <c r="BS28" s="21"/>
      <c r="BT28" s="21"/>
      <c r="BU28" s="21"/>
      <c r="BV28" s="22"/>
      <c r="BW28" s="21"/>
      <c r="BX28" s="21"/>
      <c r="BY28" s="21"/>
      <c r="BZ28" s="21"/>
      <c r="CA28" s="12"/>
      <c r="CB28" s="23" t="s">
        <v>173</v>
      </c>
      <c r="CC28" s="12"/>
      <c r="CD28" s="12"/>
      <c r="CE28" s="12"/>
      <c r="CF28" s="12"/>
      <c r="CG28" s="12"/>
      <c r="CH28" s="12"/>
      <c r="CI28" s="12"/>
      <c r="CJ28" s="12"/>
      <c r="CK28" s="12"/>
      <c r="CL28" s="12"/>
    </row>
    <row r="29" spans="16:90" s="9" customFormat="1" ht="15" customHeight="1">
      <c r="P29" s="10"/>
      <c r="Q29" s="10"/>
      <c r="R29" s="10"/>
      <c r="S29" s="10"/>
      <c r="T29" s="10"/>
      <c r="U29" s="10"/>
      <c r="V29" s="17"/>
      <c r="W29" s="17"/>
      <c r="X29" s="17"/>
      <c r="Y29" s="17"/>
      <c r="Z29" s="17"/>
      <c r="AA29" s="17"/>
      <c r="AB29" s="17"/>
      <c r="AC29" s="17"/>
      <c r="AD29" s="17"/>
      <c r="AE29" s="17"/>
      <c r="AF29" s="17"/>
      <c r="AG29" s="17"/>
      <c r="AH29" s="17"/>
      <c r="AI29" s="17"/>
      <c r="AJ29" s="30"/>
      <c r="AK29" s="17"/>
      <c r="AL29" s="17"/>
      <c r="AM29" s="17"/>
      <c r="AN29" s="17"/>
      <c r="AO29" s="17"/>
      <c r="AP29" s="17"/>
      <c r="AQ29" s="17"/>
      <c r="AR29" s="17"/>
      <c r="AS29" s="17"/>
      <c r="AT29" s="17"/>
      <c r="AU29" s="17"/>
      <c r="AV29" s="17"/>
      <c r="AW29" s="17"/>
      <c r="AX29" s="17"/>
      <c r="AY29" s="19"/>
      <c r="AZ29" s="19"/>
      <c r="BA29" s="19"/>
      <c r="BB29" s="19"/>
      <c r="BC29" s="19"/>
      <c r="BD29" s="36"/>
      <c r="BE29" s="37"/>
      <c r="BF29" s="37"/>
      <c r="BG29" s="37"/>
      <c r="BH29" s="37"/>
      <c r="BI29" s="37"/>
      <c r="BJ29" s="37"/>
      <c r="BK29" s="37"/>
      <c r="BL29" s="37"/>
      <c r="BM29" s="37"/>
      <c r="BN29" s="37"/>
      <c r="BO29" s="38"/>
      <c r="BP29" s="37"/>
      <c r="BQ29" s="37"/>
      <c r="BR29" s="37"/>
      <c r="BS29" s="37"/>
      <c r="BT29" s="37"/>
      <c r="BU29" s="37"/>
      <c r="BV29" s="38"/>
      <c r="BW29" s="37"/>
      <c r="BX29" s="37"/>
      <c r="BY29" s="37"/>
      <c r="BZ29" s="37"/>
      <c r="CA29" s="34"/>
      <c r="CB29" s="28"/>
      <c r="CC29" s="12"/>
      <c r="CD29" s="12"/>
      <c r="CE29" s="12"/>
      <c r="CF29" s="12"/>
      <c r="CG29" s="12"/>
      <c r="CH29" s="12"/>
      <c r="CI29" s="12"/>
      <c r="CJ29" s="12"/>
      <c r="CK29" s="12"/>
      <c r="CL29" s="12"/>
    </row>
    <row r="30" spans="1:90" s="9" customFormat="1" ht="15" customHeight="1">
      <c r="A30" s="9" t="s">
        <v>174</v>
      </c>
      <c r="P30" s="10"/>
      <c r="Q30" s="10"/>
      <c r="R30" s="10"/>
      <c r="S30" s="10"/>
      <c r="T30" s="10"/>
      <c r="U30" s="10"/>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5"/>
      <c r="AZ30" s="15"/>
      <c r="BA30" s="15"/>
      <c r="BB30" s="15"/>
      <c r="BC30" s="15"/>
      <c r="BD30" s="24"/>
      <c r="BE30" s="25"/>
      <c r="BF30" s="25"/>
      <c r="BG30" s="25"/>
      <c r="BH30" s="25"/>
      <c r="BI30" s="25"/>
      <c r="BJ30" s="25"/>
      <c r="BK30" s="25"/>
      <c r="BL30" s="25"/>
      <c r="BM30" s="25"/>
      <c r="BN30" s="25"/>
      <c r="BO30" s="26"/>
      <c r="BP30" s="26"/>
      <c r="BQ30" s="25"/>
      <c r="BR30" s="25"/>
      <c r="BS30" s="25"/>
      <c r="BT30" s="25"/>
      <c r="BU30" s="25"/>
      <c r="BV30" s="26"/>
      <c r="BW30" s="25"/>
      <c r="BX30" s="25"/>
      <c r="BY30" s="25"/>
      <c r="BZ30" s="25"/>
      <c r="CA30" s="12"/>
      <c r="CB30" s="23" t="s">
        <v>175</v>
      </c>
      <c r="CC30" s="12"/>
      <c r="CD30" s="12"/>
      <c r="CE30" s="12"/>
      <c r="CF30" s="12"/>
      <c r="CG30" s="12"/>
      <c r="CH30" s="12"/>
      <c r="CI30" s="12"/>
      <c r="CJ30" s="12"/>
      <c r="CK30" s="12"/>
      <c r="CL30" s="12"/>
    </row>
    <row r="31" s="9" customFormat="1" ht="15" customHeight="1">
      <c r="A31" s="9" t="s">
        <v>11</v>
      </c>
    </row>
    <row r="32" spans="1:92" s="9" customFormat="1" ht="15" customHeight="1">
      <c r="A32" s="9" t="s">
        <v>12</v>
      </c>
      <c r="P32" s="27"/>
      <c r="Q32" s="27"/>
      <c r="R32" s="27"/>
      <c r="S32" s="27"/>
      <c r="T32" s="27"/>
      <c r="U32" s="27"/>
      <c r="V32" s="15"/>
      <c r="W32" s="15"/>
      <c r="X32" s="15"/>
      <c r="Y32" s="15"/>
      <c r="Z32" s="15"/>
      <c r="AA32" s="15"/>
      <c r="AB32" s="15"/>
      <c r="AC32" s="15"/>
      <c r="AD32" s="15"/>
      <c r="AE32" s="15"/>
      <c r="AF32" s="15"/>
      <c r="AG32" s="15"/>
      <c r="AH32" s="15"/>
      <c r="AI32" s="15"/>
      <c r="AJ32" s="15"/>
      <c r="AK32" s="17"/>
      <c r="AL32" s="17"/>
      <c r="AM32" s="28" t="s">
        <v>177</v>
      </c>
      <c r="AN32" s="17"/>
      <c r="AO32" s="17"/>
      <c r="AP32" s="17"/>
      <c r="AQ32" s="17"/>
      <c r="AR32" s="17"/>
      <c r="AS32" s="17"/>
      <c r="AT32" s="17"/>
      <c r="AU32" s="17"/>
      <c r="AV32" s="17"/>
      <c r="AW32" s="17"/>
      <c r="AX32" s="17"/>
      <c r="AY32" s="17"/>
      <c r="AZ32" s="17"/>
      <c r="BA32" s="17"/>
      <c r="BB32" s="17"/>
      <c r="BC32" s="17"/>
      <c r="BD32" s="14"/>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row>
    <row r="33" spans="16:92" s="9" customFormat="1" ht="15" customHeight="1">
      <c r="P33" s="10"/>
      <c r="Q33" s="10"/>
      <c r="R33" s="10"/>
      <c r="S33" s="10"/>
      <c r="T33" s="10"/>
      <c r="U33" s="10"/>
      <c r="V33" s="17"/>
      <c r="W33" s="17"/>
      <c r="X33" s="17"/>
      <c r="Y33" s="17"/>
      <c r="Z33" s="17"/>
      <c r="AA33" s="17"/>
      <c r="AB33" s="17"/>
      <c r="AC33" s="17"/>
      <c r="AD33" s="17"/>
      <c r="AE33" s="17"/>
      <c r="AF33" s="17"/>
      <c r="AG33" s="17"/>
      <c r="AH33" s="17"/>
      <c r="AI33" s="17"/>
      <c r="AJ33" s="17"/>
      <c r="AK33" s="17"/>
      <c r="AL33" s="17"/>
      <c r="AM33" s="28"/>
      <c r="AN33" s="17"/>
      <c r="AO33" s="17"/>
      <c r="AP33" s="17"/>
      <c r="AQ33" s="17"/>
      <c r="AR33" s="17"/>
      <c r="AS33" s="17"/>
      <c r="AT33" s="17"/>
      <c r="AU33" s="17"/>
      <c r="AV33" s="17"/>
      <c r="AW33" s="17"/>
      <c r="AX33" s="17"/>
      <c r="AY33" s="17"/>
      <c r="AZ33" s="17"/>
      <c r="BA33" s="17"/>
      <c r="BB33" s="17"/>
      <c r="BC33" s="17"/>
      <c r="BD33" s="14"/>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row>
    <row r="34" spans="1:49" s="9" customFormat="1" ht="15" customHeight="1">
      <c r="A34" s="9" t="s">
        <v>13</v>
      </c>
      <c r="K34" s="29"/>
      <c r="L34" s="29" t="s">
        <v>176</v>
      </c>
      <c r="M34" s="29"/>
      <c r="N34" s="29"/>
      <c r="O34" s="29"/>
      <c r="P34" s="29"/>
      <c r="Q34" s="29"/>
      <c r="R34" s="29"/>
      <c r="S34" s="29"/>
      <c r="T34" s="29"/>
      <c r="U34" s="29"/>
      <c r="V34" s="29"/>
      <c r="W34" s="29"/>
      <c r="X34" s="29"/>
      <c r="Y34" s="29"/>
      <c r="Z34" s="29"/>
      <c r="AA34" s="29"/>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45" s="9" customFormat="1" ht="16.5" customHeight="1">
      <c r="A35" s="30" t="s">
        <v>223</v>
      </c>
      <c r="B35" s="24"/>
      <c r="C35" s="24"/>
      <c r="D35" s="24"/>
      <c r="E35" s="24"/>
      <c r="F35" s="14"/>
      <c r="G35" s="143" t="s">
        <v>190</v>
      </c>
      <c r="H35" s="143"/>
      <c r="I35" s="143"/>
      <c r="J35" s="143"/>
      <c r="K35" s="143"/>
      <c r="L35" s="143"/>
      <c r="M35" s="143"/>
      <c r="N35" s="143"/>
      <c r="O35" s="143"/>
      <c r="P35" s="143"/>
      <c r="Q35" s="143"/>
      <c r="R35" s="14"/>
      <c r="S35" s="143">
        <v>2008</v>
      </c>
      <c r="T35" s="143"/>
      <c r="U35" s="143"/>
      <c r="V35" s="143"/>
      <c r="W35" s="143"/>
      <c r="X35" s="143"/>
      <c r="Y35" s="94" t="s">
        <v>8</v>
      </c>
      <c r="Z35" s="94"/>
      <c r="AA35" s="17"/>
      <c r="AB35" s="17"/>
      <c r="AC35" s="17"/>
      <c r="AD35" s="17"/>
      <c r="AE35" s="17"/>
      <c r="AF35" s="17"/>
      <c r="AG35" s="17"/>
      <c r="AH35" s="17"/>
      <c r="AI35" s="17"/>
      <c r="AJ35" s="17"/>
      <c r="AK35" s="17"/>
      <c r="AL35" s="17"/>
      <c r="AM35" s="17"/>
      <c r="AN35" s="17"/>
      <c r="AO35" s="17"/>
      <c r="AP35" s="17"/>
      <c r="AQ35" s="17"/>
      <c r="AR35" s="17"/>
      <c r="AS35" s="17"/>
    </row>
    <row r="36" s="35" customFormat="1" ht="12.75"/>
    <row r="37" spans="1:111" s="35" customFormat="1" ht="60.75" customHeight="1">
      <c r="A37" s="184" t="s">
        <v>218</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row>
    <row r="38" s="35" customFormat="1" ht="12.75"/>
    <row r="39" spans="1:111" s="35" customFormat="1" ht="54" customHeight="1">
      <c r="A39" s="184" t="s">
        <v>219</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row>
    <row r="40" s="35" customFormat="1" ht="12.75"/>
    <row r="41" spans="1:111" s="35" customFormat="1" ht="30" customHeight="1">
      <c r="A41" s="185" t="s">
        <v>191</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6"/>
      <c r="AV41" s="186"/>
      <c r="AW41" s="186"/>
      <c r="AX41" s="186"/>
      <c r="AY41" s="186"/>
      <c r="AZ41" s="186"/>
      <c r="BA41" s="186"/>
      <c r="BB41" s="186"/>
      <c r="BC41" s="47"/>
      <c r="BD41" s="47"/>
      <c r="BE41" s="47"/>
      <c r="BF41" s="47"/>
      <c r="BG41" s="185" t="s">
        <v>192</v>
      </c>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row>
    <row r="42" spans="1:111" ht="12.75">
      <c r="A42" s="185" t="s">
        <v>193</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6"/>
      <c r="AV42" s="186"/>
      <c r="AW42" s="186"/>
      <c r="AX42" s="186"/>
      <c r="AY42" s="186"/>
      <c r="AZ42" s="186"/>
      <c r="BA42" s="186"/>
      <c r="BB42" s="186"/>
      <c r="BC42" s="47"/>
      <c r="BD42" s="47"/>
      <c r="BE42" s="47"/>
      <c r="BF42" s="47"/>
      <c r="BG42" s="185" t="s">
        <v>194</v>
      </c>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row>
    <row r="43" spans="1:111" ht="12.75">
      <c r="A43" s="185" t="s">
        <v>195</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6"/>
      <c r="AV43" s="186"/>
      <c r="AW43" s="186"/>
      <c r="AX43" s="186"/>
      <c r="AY43" s="186"/>
      <c r="AZ43" s="186"/>
      <c r="BA43" s="186"/>
      <c r="BB43" s="186"/>
      <c r="BC43" s="47"/>
      <c r="BD43" s="47"/>
      <c r="BE43" s="47"/>
      <c r="BF43" s="47"/>
      <c r="BG43" s="193">
        <v>150</v>
      </c>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row>
    <row r="44" spans="1:111" ht="12.75">
      <c r="A44" s="185" t="s">
        <v>196</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6"/>
      <c r="AV44" s="186"/>
      <c r="AW44" s="186"/>
      <c r="AX44" s="186"/>
      <c r="AY44" s="186"/>
      <c r="AZ44" s="186"/>
      <c r="BA44" s="186"/>
      <c r="BB44" s="186"/>
      <c r="BC44" s="47"/>
      <c r="BD44" s="47"/>
      <c r="BE44" s="47"/>
      <c r="BF44" s="47"/>
      <c r="BG44" s="191">
        <v>37461</v>
      </c>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row>
    <row r="45" spans="1:111" ht="12.75">
      <c r="A45" s="185" t="s">
        <v>197</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6"/>
      <c r="AV45" s="186"/>
      <c r="AW45" s="186"/>
      <c r="AX45" s="186"/>
      <c r="AY45" s="186"/>
      <c r="AZ45" s="186"/>
      <c r="BA45" s="186"/>
      <c r="BB45" s="186"/>
      <c r="BC45" s="47"/>
      <c r="BD45" s="47"/>
      <c r="BE45" s="47"/>
      <c r="BF45" s="47"/>
      <c r="BG45" s="191">
        <v>37461</v>
      </c>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row>
    <row r="46" spans="1:111" ht="12.75">
      <c r="A46" s="185" t="s">
        <v>198</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6"/>
      <c r="AV46" s="186"/>
      <c r="AW46" s="186"/>
      <c r="AX46" s="186"/>
      <c r="AY46" s="186"/>
      <c r="AZ46" s="186"/>
      <c r="BA46" s="186"/>
      <c r="BB46" s="186"/>
      <c r="BC46" s="47"/>
      <c r="BD46" s="47"/>
      <c r="BE46" s="47"/>
      <c r="BF46" s="47"/>
      <c r="BG46" s="191">
        <v>41113</v>
      </c>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row>
    <row r="47" spans="1:111" ht="12.75">
      <c r="A47" s="185" t="s">
        <v>199</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6"/>
      <c r="AV47" s="186"/>
      <c r="AW47" s="186"/>
      <c r="AX47" s="186"/>
      <c r="AY47" s="186"/>
      <c r="AZ47" s="186"/>
      <c r="BA47" s="186"/>
      <c r="BB47" s="186"/>
      <c r="BC47" s="47"/>
      <c r="BD47" s="47"/>
      <c r="BE47" s="47"/>
      <c r="BF47" s="47"/>
      <c r="BG47" s="185" t="s">
        <v>200</v>
      </c>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row>
    <row r="48" spans="1:111" ht="12.75">
      <c r="A48" s="185" t="s">
        <v>201</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6"/>
      <c r="AV48" s="186"/>
      <c r="AW48" s="186"/>
      <c r="AX48" s="186"/>
      <c r="AY48" s="186"/>
      <c r="AZ48" s="186"/>
      <c r="BA48" s="186"/>
      <c r="BB48" s="186"/>
      <c r="BC48" s="47"/>
      <c r="BD48" s="47"/>
      <c r="BE48" s="47"/>
      <c r="BF48" s="47"/>
      <c r="BG48" s="185" t="s">
        <v>202</v>
      </c>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row>
    <row r="49" spans="1:111" ht="28.5" customHeight="1">
      <c r="A49" s="185" t="s">
        <v>203</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6"/>
      <c r="AV49" s="186"/>
      <c r="AW49" s="186"/>
      <c r="AX49" s="186"/>
      <c r="AY49" s="186"/>
      <c r="AZ49" s="186"/>
      <c r="BA49" s="186"/>
      <c r="BB49" s="186"/>
      <c r="BC49" s="47"/>
      <c r="BD49" s="47"/>
      <c r="BE49" s="47"/>
      <c r="BF49" s="47"/>
      <c r="BG49" s="193">
        <v>1</v>
      </c>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row>
    <row r="50" spans="1:111" ht="24.75" customHeight="1">
      <c r="A50" s="185" t="s">
        <v>204</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6"/>
      <c r="AV50" s="186"/>
      <c r="AW50" s="186"/>
      <c r="AX50" s="186"/>
      <c r="AY50" s="186"/>
      <c r="AZ50" s="186"/>
      <c r="BA50" s="186"/>
      <c r="BB50" s="186"/>
      <c r="BC50" s="47"/>
      <c r="BD50" s="47"/>
      <c r="BE50" s="47"/>
      <c r="BF50" s="47"/>
      <c r="BG50" s="185"/>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row>
    <row r="51" spans="1:111" ht="27" customHeight="1">
      <c r="A51" s="185" t="s">
        <v>205</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6"/>
      <c r="AV51" s="186"/>
      <c r="AW51" s="186"/>
      <c r="AX51" s="186"/>
      <c r="AY51" s="186"/>
      <c r="AZ51" s="186"/>
      <c r="BA51" s="186"/>
      <c r="BB51" s="186"/>
      <c r="BC51" s="47"/>
      <c r="BD51" s="47"/>
      <c r="BE51" s="47"/>
      <c r="BF51" s="47"/>
      <c r="BG51" s="185"/>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row>
    <row r="52" spans="1:111" ht="12.75">
      <c r="A52" s="185" t="s">
        <v>206</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6"/>
      <c r="AV52" s="186"/>
      <c r="AW52" s="186"/>
      <c r="AX52" s="186"/>
      <c r="AY52" s="186"/>
      <c r="AZ52" s="186"/>
      <c r="BA52" s="186"/>
      <c r="BB52" s="186"/>
      <c r="BC52" s="47"/>
      <c r="BD52" s="47"/>
      <c r="BE52" s="47"/>
      <c r="BF52" s="47"/>
      <c r="BG52" s="193">
        <v>394831</v>
      </c>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row>
    <row r="53" spans="1:111" ht="26.25" customHeight="1">
      <c r="A53" s="185" t="s">
        <v>207</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6"/>
      <c r="AV53" s="186"/>
      <c r="AW53" s="186"/>
      <c r="AX53" s="186"/>
      <c r="AY53" s="186"/>
      <c r="AZ53" s="186"/>
      <c r="BA53" s="186"/>
      <c r="BB53" s="186"/>
      <c r="BC53" s="47"/>
      <c r="BD53" s="47"/>
      <c r="BE53" s="47"/>
      <c r="BF53" s="47"/>
      <c r="BG53" s="191">
        <v>36717</v>
      </c>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row>
    <row r="54" spans="1:111" ht="12.75">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6"/>
      <c r="AV54" s="186"/>
      <c r="AW54" s="186"/>
      <c r="AX54" s="186"/>
      <c r="AY54" s="186"/>
      <c r="AZ54" s="186"/>
      <c r="BA54" s="186"/>
      <c r="BB54" s="186"/>
      <c r="BC54" s="47"/>
      <c r="BD54" s="47"/>
      <c r="BE54" s="47"/>
      <c r="BF54" s="47"/>
      <c r="BG54" s="185"/>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row>
    <row r="55" spans="1:111" ht="27" customHeight="1">
      <c r="A55" s="185" t="s">
        <v>208</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6"/>
      <c r="AV55" s="186"/>
      <c r="AW55" s="186"/>
      <c r="AX55" s="186"/>
      <c r="AY55" s="186"/>
      <c r="AZ55" s="186"/>
      <c r="BA55" s="186"/>
      <c r="BB55" s="186"/>
      <c r="BC55" s="47"/>
      <c r="BD55" s="47"/>
      <c r="BE55" s="47"/>
      <c r="BF55" s="47"/>
      <c r="BG55" s="185"/>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row>
    <row r="56" spans="1:111" ht="12.75">
      <c r="A56" s="185" t="s">
        <v>209</v>
      </c>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6"/>
      <c r="AV56" s="186"/>
      <c r="AW56" s="186"/>
      <c r="AX56" s="186"/>
      <c r="AY56" s="186"/>
      <c r="AZ56" s="186"/>
      <c r="BA56" s="186"/>
      <c r="BB56" s="186"/>
      <c r="BC56" s="47"/>
      <c r="BD56" s="47"/>
      <c r="BE56" s="47"/>
      <c r="BF56" s="47"/>
      <c r="BG56" s="185" t="s">
        <v>220</v>
      </c>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row>
    <row r="57" spans="1:111" ht="12.75">
      <c r="A57" s="185" t="s">
        <v>210</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6"/>
      <c r="AV57" s="186"/>
      <c r="AW57" s="186"/>
      <c r="AX57" s="186"/>
      <c r="AY57" s="186"/>
      <c r="AZ57" s="186"/>
      <c r="BA57" s="186"/>
      <c r="BB57" s="186"/>
      <c r="BC57" s="47"/>
      <c r="BD57" s="47"/>
      <c r="BE57" s="47"/>
      <c r="BF57" s="47"/>
      <c r="BG57" s="185" t="s">
        <v>211</v>
      </c>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row>
    <row r="58" spans="1:111" ht="25.5" customHeight="1">
      <c r="A58" s="185" t="s">
        <v>212</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6"/>
      <c r="AV58" s="186"/>
      <c r="AW58" s="186"/>
      <c r="AX58" s="186"/>
      <c r="AY58" s="186"/>
      <c r="AZ58" s="186"/>
      <c r="BA58" s="186"/>
      <c r="BB58" s="186"/>
      <c r="BC58" s="47"/>
      <c r="BD58" s="47"/>
      <c r="BE58" s="47"/>
      <c r="BF58" s="47"/>
      <c r="BG58" s="185" t="s">
        <v>221</v>
      </c>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7"/>
    </row>
    <row r="59" spans="1:111" ht="25.5" customHeight="1">
      <c r="A59" s="185" t="s">
        <v>213</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6"/>
      <c r="AV59" s="186"/>
      <c r="AW59" s="186"/>
      <c r="AX59" s="186"/>
      <c r="AY59" s="186"/>
      <c r="AZ59" s="186"/>
      <c r="BA59" s="186"/>
      <c r="BB59" s="186"/>
      <c r="BC59" s="47"/>
      <c r="BD59" s="47"/>
      <c r="BE59" s="47"/>
      <c r="BF59" s="47"/>
      <c r="BG59" s="188">
        <v>38950</v>
      </c>
      <c r="BH59" s="189"/>
      <c r="BI59" s="189"/>
      <c r="BJ59" s="189"/>
      <c r="BK59" s="189"/>
      <c r="BL59" s="189"/>
      <c r="BM59" s="189"/>
      <c r="BN59" s="189"/>
      <c r="BO59" s="189"/>
      <c r="BP59" s="189"/>
      <c r="BQ59" s="189"/>
      <c r="BR59" s="189"/>
      <c r="BS59" s="189"/>
      <c r="BT59" s="189"/>
      <c r="BU59" s="189"/>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9"/>
      <c r="DF59" s="189"/>
      <c r="DG59" s="189"/>
    </row>
    <row r="60" spans="1:111" ht="25.5" customHeight="1">
      <c r="A60" s="185" t="s">
        <v>214</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6"/>
      <c r="AV60" s="186"/>
      <c r="AW60" s="186"/>
      <c r="AX60" s="186"/>
      <c r="AY60" s="186"/>
      <c r="AZ60" s="186"/>
      <c r="BA60" s="186"/>
      <c r="BB60" s="186"/>
      <c r="BC60" s="47"/>
      <c r="BD60" s="47"/>
      <c r="BE60" s="47"/>
      <c r="BF60" s="47"/>
      <c r="BG60" s="185" t="s">
        <v>215</v>
      </c>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row>
    <row r="61" spans="1:111" ht="26.25" customHeight="1">
      <c r="A61" s="185" t="s">
        <v>216</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6"/>
      <c r="AV61" s="186"/>
      <c r="AW61" s="186"/>
      <c r="AX61" s="186"/>
      <c r="AY61" s="186"/>
      <c r="AZ61" s="186"/>
      <c r="BA61" s="186"/>
      <c r="BB61" s="186"/>
      <c r="BC61" s="47"/>
      <c r="BD61" s="47"/>
      <c r="BE61" s="47"/>
      <c r="BF61" s="47"/>
      <c r="BG61" s="185" t="s">
        <v>222</v>
      </c>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row>
    <row r="62" spans="1:111" ht="51"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6"/>
      <c r="AV62" s="186"/>
      <c r="AW62" s="186"/>
      <c r="AX62" s="186"/>
      <c r="AY62" s="186"/>
      <c r="AZ62" s="186"/>
      <c r="BA62" s="186"/>
      <c r="BB62" s="186"/>
      <c r="BC62" s="47"/>
      <c r="BD62" s="47"/>
      <c r="BE62" s="47"/>
      <c r="BF62" s="47"/>
      <c r="BG62" s="184" t="s">
        <v>217</v>
      </c>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row>
  </sheetData>
  <mergeCells count="102">
    <mergeCell ref="A62:BB62"/>
    <mergeCell ref="BG62:DG62"/>
    <mergeCell ref="A41:BB41"/>
    <mergeCell ref="BG41:DG41"/>
    <mergeCell ref="A42:BB42"/>
    <mergeCell ref="BG42:DG42"/>
    <mergeCell ref="A43:BB43"/>
    <mergeCell ref="BG43:DG43"/>
    <mergeCell ref="A44:BB44"/>
    <mergeCell ref="BG44:DG44"/>
    <mergeCell ref="A45:BB45"/>
    <mergeCell ref="BG45:DG45"/>
    <mergeCell ref="A46:BB46"/>
    <mergeCell ref="BG46:DG46"/>
    <mergeCell ref="A47:BB47"/>
    <mergeCell ref="BG47:DG47"/>
    <mergeCell ref="A48:BB48"/>
    <mergeCell ref="BG48:DG48"/>
    <mergeCell ref="A49:BB49"/>
    <mergeCell ref="BG49:DG49"/>
    <mergeCell ref="A50:BB50"/>
    <mergeCell ref="BG50:DG50"/>
    <mergeCell ref="A51:BB51"/>
    <mergeCell ref="BG51:DG51"/>
    <mergeCell ref="A52:BB52"/>
    <mergeCell ref="BG52:DG52"/>
    <mergeCell ref="A53:BB53"/>
    <mergeCell ref="BG53:DG53"/>
    <mergeCell ref="A54:BB54"/>
    <mergeCell ref="BG54:DG54"/>
    <mergeCell ref="A58:BB58"/>
    <mergeCell ref="BG58:DG58"/>
    <mergeCell ref="A55:BB55"/>
    <mergeCell ref="BG55:DG55"/>
    <mergeCell ref="A56:BB56"/>
    <mergeCell ref="BG56:DG56"/>
    <mergeCell ref="A37:DG37"/>
    <mergeCell ref="A39:DG39"/>
    <mergeCell ref="A61:BB61"/>
    <mergeCell ref="BG61:DG61"/>
    <mergeCell ref="A59:BB59"/>
    <mergeCell ref="BG59:DG59"/>
    <mergeCell ref="A60:BB60"/>
    <mergeCell ref="BG60:DG60"/>
    <mergeCell ref="A57:BB57"/>
    <mergeCell ref="BG57:DG57"/>
    <mergeCell ref="A26:G26"/>
    <mergeCell ref="I26:BW26"/>
    <mergeCell ref="A25:G25"/>
    <mergeCell ref="I25:BW25"/>
    <mergeCell ref="BW5:CT5"/>
    <mergeCell ref="CU5:DE5"/>
    <mergeCell ref="Z5:AM5"/>
    <mergeCell ref="AN5:AX5"/>
    <mergeCell ref="AY5:BV5"/>
    <mergeCell ref="AY4:BV4"/>
    <mergeCell ref="AN4:AX4"/>
    <mergeCell ref="Z3:AM4"/>
    <mergeCell ref="AN3:DE3"/>
    <mergeCell ref="CU4:DE4"/>
    <mergeCell ref="BW4:CT4"/>
    <mergeCell ref="A7:DE7"/>
    <mergeCell ref="A8:DE8"/>
    <mergeCell ref="A19:G19"/>
    <mergeCell ref="BJ9:BP9"/>
    <mergeCell ref="AR9:BH9"/>
    <mergeCell ref="R13:DE13"/>
    <mergeCell ref="H18:BW18"/>
    <mergeCell ref="BX18:CN18"/>
    <mergeCell ref="CO18:DE18"/>
    <mergeCell ref="H19:BW19"/>
    <mergeCell ref="A18:G18"/>
    <mergeCell ref="I24:BW24"/>
    <mergeCell ref="A22:G22"/>
    <mergeCell ref="I22:BW22"/>
    <mergeCell ref="A23:G23"/>
    <mergeCell ref="I23:BW23"/>
    <mergeCell ref="A21:G21"/>
    <mergeCell ref="BX25:CN25"/>
    <mergeCell ref="A24:G24"/>
    <mergeCell ref="A20:G20"/>
    <mergeCell ref="I20:BW20"/>
    <mergeCell ref="CO19:DE19"/>
    <mergeCell ref="CO21:DE21"/>
    <mergeCell ref="BX21:CN21"/>
    <mergeCell ref="BX26:CN26"/>
    <mergeCell ref="CO26:DE26"/>
    <mergeCell ref="BX23:CN23"/>
    <mergeCell ref="CO23:DE23"/>
    <mergeCell ref="CO24:DE24"/>
    <mergeCell ref="CO25:DE25"/>
    <mergeCell ref="BX24:CN24"/>
    <mergeCell ref="AI11:DE11"/>
    <mergeCell ref="G35:Q35"/>
    <mergeCell ref="S35:X35"/>
    <mergeCell ref="Y35:Z35"/>
    <mergeCell ref="BX20:CN20"/>
    <mergeCell ref="CO20:DE20"/>
    <mergeCell ref="BX22:CN22"/>
    <mergeCell ref="CO22:DE22"/>
    <mergeCell ref="I21:BW21"/>
    <mergeCell ref="BX19:CN19"/>
  </mergeCells>
  <printOptions horizontalCentered="1"/>
  <pageMargins left="0.3937007874015748" right="0.3937007874015748" top="0.5905511811023623"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Sveshnikova</cp:lastModifiedBy>
  <cp:lastPrinted>2008-04-22T13:52:47Z</cp:lastPrinted>
  <dcterms:created xsi:type="dcterms:W3CDTF">2004-08-31T12:13:52Z</dcterms:created>
  <dcterms:modified xsi:type="dcterms:W3CDTF">2008-04-23T10:49:58Z</dcterms:modified>
  <cp:category/>
  <cp:version/>
  <cp:contentType/>
  <cp:contentStatus/>
</cp:coreProperties>
</file>